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3" sheetId="1" state="visible" r:id="rId2"/>
    <sheet name="Obliczenia" sheetId="2" state="visible" r:id="rId3"/>
  </sheets>
  <definedNames>
    <definedName function="false" hidden="false" localSheetId="0" name="_xlnm.Print_Area" vbProcedure="false">'413'!$A$1:$Q$25</definedName>
    <definedName function="false" hidden="false" localSheetId="0" name="_xlnm.Print_Area" vbProcedure="false">'413'!$A$1:$Q$26</definedName>
    <definedName function="false" hidden="false" localSheetId="0" name="_xlnm.Print_Area_0" vbProcedure="false">'413'!$A$4:$M$25</definedName>
    <definedName function="false" hidden="false" localSheetId="0" name="_xlnm.Print_Area_0_0" vbProcedure="false">'413'!$A$1:$Q$26</definedName>
    <definedName function="false" hidden="false" localSheetId="0" name="_xlnm.Print_Area_0_0_0" vbProcedure="false">'413'!$A$4:$M$26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<sst xmlns="http://schemas.openxmlformats.org/spreadsheetml/2006/main" count="228" uniqueCount="146">
  <si>
    <t xml:space="preserve">ZAŁĄCZNIK NR 1 FORMULARZ ASORTYMENTOWO-CENOWY</t>
  </si>
  <si>
    <t xml:space="preserve">Znak: EZ/107/413/23-2 (114637)</t>
  </si>
  <si>
    <t xml:space="preserve">Lp</t>
  </si>
  <si>
    <t xml:space="preserve">Indeks</t>
  </si>
  <si>
    <t xml:space="preserve">Opis przedmiotu zamówienia</t>
  </si>
  <si>
    <t xml:space="preserve">Nazwa asortymentu</t>
  </si>
  <si>
    <t xml:space="preserve">j.m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</si>
  <si>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</si>
  <si>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</si>
  <si>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</si>
  <si>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</si>
  <si>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</si>
  <si>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</si>
  <si>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</si>
  <si>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</si>
  <si>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firma</t>
  </si>
  <si>
    <t xml:space="preserve">Producent</t>
  </si>
  <si>
    <t xml:space="preserve">Kod CPV</t>
  </si>
  <si>
    <t xml:space="preserve">ZADANIE 23 - MYCIE I DEZYNFEKCJA KOMORY HIPERBARYCZNEJ</t>
  </si>
  <si>
    <t xml:space="preserve">RAZEM</t>
  </si>
  <si>
    <t xml:space="preserve">Preparat bez aldehydów, przeznaczony do dezynfekcji powierzchni odpornych na alkohole , zawierający w  składzie czwartorzędowe sole amoniowe , aktywny wobec : B,Tbc,F,V oraz gotowy do użycia po otwarciu.*Zamawiający wymaga zaoferowania opakowań z atomizerem.</t>
  </si>
  <si>
    <t xml:space="preserve">op.1l</t>
  </si>
  <si>
    <t xml:space="preserve">33631600-8 </t>
  </si>
  <si>
    <t xml:space="preserve">Gotowe do użycia chusteczki do szybkiej dezynfekcji i mycia głowic USG nasączone preparatem na bazie czwartorzędowych związków amoniowych bez zawartości alkoholu, chloru, aldehydów, kwasu nadoctowego oraz substancji czynnych innych niż wymienione w bazie. Spektrum działania B,F,V/HIV,HBV,HCV/, czas działania do 5 min.   Opakowanie (tuba) = 200 SZT.</t>
  </si>
  <si>
    <t xml:space="preserve">op.200SZT.</t>
  </si>
  <si>
    <t xml:space="preserve">Środek myjąco- dezynfekujący,zawierający zw.aminowe i czwartorzędowe sole amoniowe, o szerokim spektrum działania:B,Tbc,F,V,MERSA.Bakteriobójczy w  stężeniu 0,25%-15min.,warunki brudne  60 min. Nie pozostawia smug,osadów,powierzchnia nie klei się i nie wymaga spłukiwania.*.*Zamawiający wymaga zaoferowania opakowań z atomizerem.</t>
  </si>
  <si>
    <t xml:space="preserve">Preparat w postaci granulatu,który po rozpuszczeniu  uwalnia aktywny tlen,nie zawiera aldehydów,roztwór trwały przez 30 godz.Środek przeznaczony do mycia i dezynfekcji komory wraz z osprzętem w warunkach zagrożenia biologicznego o szerokim spektrum działania wobec:B,Tbc,F,V ,S.</t>
  </si>
  <si>
    <t xml:space="preserve">op.40g</t>
  </si>
  <si>
    <t xml:space="preserve">Wartość brutto cyfrą zł : ………………………………………………………..</t>
  </si>
  <si>
    <t xml:space="preserve">wartość brutto cyfrą zł:……………………………………..</t>
  </si>
  <si>
    <t xml:space="preserve">Wartość brutto słownie zł : ……………………………………………………………………………………………………………………</t>
  </si>
  <si>
    <t xml:space="preserve">wartość brutto słownie zł:…………………………………</t>
  </si>
  <si>
    <t xml:space="preserve">W cenie dostawy uwzględniono koszty transportu do Zamawiającego oraz koszty rozładunku u Zamawiającego.</t>
  </si>
  <si>
    <t xml:space="preserve">……………………………………………………………………………………………………………………………………………………………………….</t>
  </si>
  <si>
    <t xml:space="preserve">(podpis i pieczęć osób wskazanych w dokumencie uprawniającym do występowania w obrocie prawnym lub posiadających pełnomocnictwo)</t>
  </si>
  <si>
    <t xml:space="preserve">lp.</t>
  </si>
  <si>
    <t xml:space="preserve">Plan 2022 (cały szpital)</t>
  </si>
  <si>
    <t xml:space="preserve">Plan 2022 na msc</t>
  </si>
  <si>
    <t xml:space="preserve">Numer przetargu</t>
  </si>
  <si>
    <t xml:space="preserve">Nr umowy</t>
  </si>
  <si>
    <t xml:space="preserve">Kontrahent</t>
  </si>
  <si>
    <t xml:space="preserve">Ilość materiałów w przetargu</t>
  </si>
  <si>
    <t xml:space="preserve">Ile op. do tej pory wydano</t>
  </si>
  <si>
    <t xml:space="preserve">Ile szt zostało do wydania</t>
  </si>
  <si>
    <t xml:space="preserve">%wyczerpania materiału w umowie</t>
  </si>
  <si>
    <t xml:space="preserve">Data rozpoczęcia umowy</t>
  </si>
  <si>
    <t xml:space="preserve">Data zakończenia umowy</t>
  </si>
  <si>
    <t xml:space="preserve">Ile msc pozostało do zakończenia umowy</t>
  </si>
  <si>
    <t xml:space="preserve">RW 012022</t>
  </si>
  <si>
    <t xml:space="preserve">RW 022022</t>
  </si>
  <si>
    <t xml:space="preserve">RW 032022</t>
  </si>
  <si>
    <t xml:space="preserve">RW 042022</t>
  </si>
  <si>
    <t xml:space="preserve">RW 052022</t>
  </si>
  <si>
    <t xml:space="preserve">RW 062022</t>
  </si>
  <si>
    <t xml:space="preserve">RW 072022</t>
  </si>
  <si>
    <t xml:space="preserve">RW 2022 na msc</t>
  </si>
  <si>
    <t xml:space="preserve">MAX RW </t>
  </si>
  <si>
    <t xml:space="preserve">Na ile msc starczy umowa</t>
  </si>
  <si>
    <t xml:space="preserve">Propozycja EK na 2 msc</t>
  </si>
  <si>
    <t xml:space="preserve">Uwagi</t>
  </si>
  <si>
    <t xml:space="preserve">Plan 2020 (cały szpital)</t>
  </si>
  <si>
    <t xml:space="preserve">WMPB24</t>
  </si>
  <si>
    <t xml:space="preserve">SOFTASEPT  N  NIEZABARWNY aerozol</t>
  </si>
  <si>
    <t xml:space="preserve">op.250ml</t>
  </si>
  <si>
    <t xml:space="preserve">EZ/503/311/19</t>
  </si>
  <si>
    <t xml:space="preserve">05/311/20</t>
  </si>
  <si>
    <t xml:space="preserve">Aesculap Chifa Sp. z o.o. (B Braun) </t>
  </si>
  <si>
    <t xml:space="preserve">WMPB27</t>
  </si>
  <si>
    <t xml:space="preserve">SOFTASEPT N   NIEZABARWNY</t>
  </si>
  <si>
    <t xml:space="preserve">WMPB26</t>
  </si>
  <si>
    <r>
      <rPr>
        <sz val="10"/>
        <rFont val="Times New Roman"/>
        <family val="1"/>
        <charset val="238"/>
      </rPr>
      <t xml:space="preserve">SOFTASEPT N </t>
    </r>
    <r>
      <rPr>
        <b val="true"/>
        <sz val="10"/>
        <rFont val="Times New Roman"/>
        <family val="1"/>
        <charset val="238"/>
      </rPr>
      <t xml:space="preserve">  ZABARWIONY</t>
    </r>
  </si>
  <si>
    <t xml:space="preserve">WMPB36</t>
  </si>
  <si>
    <t xml:space="preserve">OCTENISEPT  aerozol</t>
  </si>
  <si>
    <t xml:space="preserve">10% 13/311/20</t>
  </si>
  <si>
    <t xml:space="preserve">Schulke Polska Sp.zo.o. </t>
  </si>
  <si>
    <t xml:space="preserve">WMPB1001</t>
  </si>
  <si>
    <t xml:space="preserve">BRAUNOL  </t>
  </si>
  <si>
    <t xml:space="preserve">ANI-22634</t>
  </si>
  <si>
    <t xml:space="preserve">ANIOSYME DD1 stęż 05,%  1L</t>
  </si>
  <si>
    <t xml:space="preserve">11/311/20</t>
  </si>
  <si>
    <t xml:space="preserve">MEDILAB Firma Wytwórczo Usługowa S.P. z o o</t>
  </si>
  <si>
    <t xml:space="preserve">PS bierzę 10 szt. po 1L ( w zalezności Aniosyme lub Enzymax teraz)miesięcznie więc wystarczy na 2 msc</t>
  </si>
  <si>
    <t xml:space="preserve">ENZ-25712</t>
  </si>
  <si>
    <t xml:space="preserve">ENZYMEX l9</t>
  </si>
  <si>
    <t xml:space="preserve">ANI-07522</t>
  </si>
  <si>
    <t xml:space="preserve">ANIOSYME DD1 stęż 05,%  </t>
  </si>
  <si>
    <t xml:space="preserve">op.5l</t>
  </si>
  <si>
    <t xml:space="preserve">STE-20980</t>
  </si>
  <si>
    <r>
      <rPr>
        <b val="true"/>
        <sz val="10"/>
        <rFont val="Times New Roman"/>
        <family val="1"/>
        <charset val="238"/>
      </rPr>
      <t xml:space="preserve">SURFA SAFE -pianka /</t>
    </r>
    <r>
      <rPr>
        <sz val="10"/>
        <rFont val="Times New Roman"/>
        <family val="1"/>
        <charset val="238"/>
      </rPr>
      <t xml:space="preserve"> Sterisept pianka</t>
    </r>
  </si>
  <si>
    <t xml:space="preserve">op.0,75l</t>
  </si>
  <si>
    <t xml:space="preserve">10% 14/311/20</t>
  </si>
  <si>
    <t xml:space="preserve">Bialmed Sp.z oo</t>
  </si>
  <si>
    <t xml:space="preserve">PUR-07700</t>
  </si>
  <si>
    <t xml:space="preserve">PUR-24627</t>
  </si>
  <si>
    <t xml:space="preserve">PURISTERIL</t>
  </si>
  <si>
    <t xml:space="preserve">op.10L</t>
  </si>
  <si>
    <t xml:space="preserve">brak przetargu</t>
  </si>
  <si>
    <t xml:space="preserve">jeśli wpłynie zapotrzebowanie z OT</t>
  </si>
  <si>
    <t xml:space="preserve">MEL-15225</t>
  </si>
  <si>
    <t xml:space="preserve">MEL-15225/MED-19873/FUG-20706</t>
  </si>
  <si>
    <r>
      <rPr>
        <b val="true"/>
        <sz val="10"/>
        <rFont val="Times New Roman"/>
        <family val="1"/>
        <charset val="238"/>
      </rPr>
      <t xml:space="preserve">MEDISEPTOL  H/</t>
    </r>
    <r>
      <rPr>
        <sz val="10"/>
        <rFont val="Times New Roman"/>
        <family val="1"/>
        <charset val="238"/>
      </rPr>
      <t xml:space="preserve"> MIKROZID AF LIQUID / BACTICID</t>
    </r>
  </si>
  <si>
    <t xml:space="preserve"> 07/311/20</t>
  </si>
  <si>
    <t xml:space="preserve">ALPINUS CHEMIA SP. Z O. O.</t>
  </si>
  <si>
    <t xml:space="preserve">TIT-20593</t>
  </si>
  <si>
    <t xml:space="preserve">TIT-15423/TIT-20593</t>
  </si>
  <si>
    <r>
      <rPr>
        <b val="true"/>
        <sz val="10"/>
        <rFont val="Times New Roman"/>
        <family val="1"/>
        <charset val="238"/>
      </rPr>
      <t xml:space="preserve">TITAN CHLOR PLUS x200tab</t>
    </r>
    <r>
      <rPr>
        <sz val="10"/>
        <rFont val="Times New Roman"/>
        <family val="1"/>
        <charset val="238"/>
      </rPr>
      <t xml:space="preserve"> /ACTICHLOR PLUS  op.=150tabl. </t>
    </r>
    <r>
      <rPr>
        <b val="true"/>
        <sz val="10"/>
        <rFont val="Times New Roman"/>
        <family val="1"/>
        <charset val="238"/>
      </rPr>
      <t xml:space="preserve"> /</t>
    </r>
    <r>
      <rPr>
        <i val="true"/>
        <sz val="10"/>
        <rFont val="Times New Roman"/>
        <family val="1"/>
        <charset val="238"/>
      </rPr>
      <t xml:space="preserve">Chlor clean x 200 tabl.</t>
    </r>
    <r>
      <rPr>
        <sz val="10"/>
        <rFont val="Times New Roman"/>
        <family val="1"/>
        <charset val="238"/>
      </rPr>
      <t xml:space="preserve">/</t>
    </r>
  </si>
  <si>
    <t xml:space="preserve">op.200tabl</t>
  </si>
  <si>
    <t xml:space="preserve">10% 09/311/20</t>
  </si>
  <si>
    <t xml:space="preserve">OXI-05595/WMPB50</t>
  </si>
  <si>
    <r>
      <rPr>
        <b val="true"/>
        <sz val="10"/>
        <rFont val="Times New Roman"/>
        <family val="1"/>
        <charset val="238"/>
      </rPr>
      <t xml:space="preserve"> OXIVIR PLUS 3,5%</t>
    </r>
    <r>
      <rPr>
        <sz val="10"/>
        <rFont val="Times New Roman"/>
        <family val="1"/>
        <charset val="238"/>
      </rPr>
      <t xml:space="preserve"> / INCIDIN ACTIVE  / Perform </t>
    </r>
  </si>
  <si>
    <t xml:space="preserve">OXI-05595</t>
  </si>
  <si>
    <t xml:space="preserve">WMPB50</t>
  </si>
  <si>
    <t xml:space="preserve">STE-05597</t>
  </si>
  <si>
    <t xml:space="preserve">STE-05597/TAS/21993</t>
  </si>
  <si>
    <r>
      <rPr>
        <b val="true"/>
        <sz val="10"/>
        <rFont val="Times New Roman"/>
        <family val="1"/>
        <charset val="238"/>
      </rPr>
      <t xml:space="preserve">STERISEPT FORTE </t>
    </r>
    <r>
      <rPr>
        <sz val="10"/>
        <rFont val="Times New Roman"/>
        <family val="1"/>
        <charset val="238"/>
      </rPr>
      <t xml:space="preserve">/ SURFANIOS FRESH LEMON </t>
    </r>
  </si>
  <si>
    <t xml:space="preserve">na stanie mag 48 szt. wystarczy na 2 msc</t>
  </si>
  <si>
    <t xml:space="preserve">WMPB42</t>
  </si>
  <si>
    <t xml:space="preserve">NOCOLYSE 6 MINT  </t>
  </si>
  <si>
    <t xml:space="preserve">WMPB420</t>
  </si>
  <si>
    <t xml:space="preserve">ESEMTAN WASH LOTION </t>
  </si>
  <si>
    <t xml:space="preserve">EZ/403/413/22</t>
  </si>
  <si>
    <t xml:space="preserve">NEO-20878</t>
  </si>
  <si>
    <t xml:space="preserve">Neodisher Dekonta AF op.20l.</t>
  </si>
  <si>
    <t xml:space="preserve">20l</t>
  </si>
  <si>
    <t xml:space="preserve">10% 12/311/20</t>
  </si>
  <si>
    <t xml:space="preserve">CZM ,,CEZAL" S.A.-WROCŁAW</t>
  </si>
  <si>
    <t xml:space="preserve">NEO-20876</t>
  </si>
  <si>
    <t xml:space="preserve">Neodisher MediClean Forte op. 20l. </t>
  </si>
  <si>
    <t xml:space="preserve">NEO-20966</t>
  </si>
  <si>
    <t xml:space="preserve">Neodischer Septo Preclean  op. 5l   PŁYN  [x5l]</t>
  </si>
  <si>
    <t xml:space="preserve">03/LF/413/4/2022</t>
  </si>
  <si>
    <t xml:space="preserve">jeśli wpłynie zapotrzebowanie z PS</t>
  </si>
  <si>
    <t xml:space="preserve">NEO-24623</t>
  </si>
  <si>
    <t xml:space="preserve">NEODISHER TN   PŁYN - [x20 L]</t>
  </si>
  <si>
    <t xml:space="preserve">SPO-15552</t>
  </si>
  <si>
    <t xml:space="preserve">SPOROTAL 100</t>
  </si>
  <si>
    <t xml:space="preserve">5kg</t>
  </si>
  <si>
    <t xml:space="preserve">06/LF/413/4/2022-brak ofert</t>
  </si>
  <si>
    <t xml:space="preserve">PRO-22232</t>
  </si>
  <si>
    <t xml:space="preserve">PRONTOSAN   PŁYN - [x1 L]</t>
  </si>
  <si>
    <t xml:space="preserve">URO-22459</t>
  </si>
  <si>
    <t xml:space="preserve">URO-TAINER 0,02% POLIHEXANIDE   PŁYN 0,02%/100 ML [x10 FLAK.]</t>
  </si>
  <si>
    <t xml:space="preserve">04/LF/413/4/2022-brak ofert</t>
  </si>
  <si>
    <t xml:space="preserve">MM120693</t>
  </si>
  <si>
    <t xml:space="preserve">Uro-Tainer PHMB 100 ml     [x1]</t>
  </si>
  <si>
    <t xml:space="preserve">2 op </t>
  </si>
</sst>
</file>

<file path=xl/styles.xml><?xml version="1.0" encoding="utf-8"?>
<styleSheet xmlns="http://schemas.openxmlformats.org/spreadsheetml/2006/main">
  <numFmts count="12">
    <numFmt numFmtId="164" formatCode="#,##0.00&quot;    &quot;;\-#,##0.00&quot;    &quot;;&quot; -&quot;00&quot;    &quot;;@\ "/>
    <numFmt numFmtId="165" formatCode="0%"/>
    <numFmt numFmtId="166" formatCode="General"/>
    <numFmt numFmtId="167" formatCode="#,##0.00\ [$zł-415];[RED]\-#,##0.00\ [$zł-415]"/>
    <numFmt numFmtId="168" formatCode="0.00"/>
    <numFmt numFmtId="169" formatCode="#,##0.00&quot;      &quot;;\-#,##0.00&quot;      &quot;;\-#&quot;      &quot;;@\ "/>
    <numFmt numFmtId="170" formatCode="0"/>
    <numFmt numFmtId="171" formatCode="#,##0.00"/>
    <numFmt numFmtId="172" formatCode="_-* #,##0,_z_ł_-;\-* #,##0,_z_ł_-;_-* &quot;- &quot;_z_ł_-;_-@_-"/>
    <numFmt numFmtId="173" formatCode="0.00%"/>
    <numFmt numFmtId="174" formatCode="yyyy\-mm\-dd;@"/>
    <numFmt numFmtId="175" formatCode="#,##0"/>
  </numFmts>
  <fonts count="20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1"/>
      <family val="0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i val="true"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8E8E8"/>
      </patternFill>
    </fill>
    <fill>
      <patternFill patternType="solid">
        <fgColor rgb="FF00FE7F"/>
        <bgColor rgb="FF00FFFF"/>
      </patternFill>
    </fill>
    <fill>
      <patternFill patternType="solid">
        <fgColor rgb="FFE8E8E8"/>
        <bgColor rgb="FFE6E0EC"/>
      </patternFill>
    </fill>
    <fill>
      <patternFill patternType="solid">
        <fgColor rgb="FFE6E0EC"/>
        <bgColor rgb="FFE8E8E8"/>
      </patternFill>
    </fill>
    <fill>
      <patternFill patternType="solid">
        <fgColor rgb="FFFAC090"/>
        <bgColor rgb="FFC0C0C0"/>
      </patternFill>
    </fill>
    <fill>
      <patternFill patternType="solid">
        <fgColor rgb="FF92D050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6"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4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1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1" fontId="13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5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1" fontId="15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5" fontId="15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5" fontId="15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7" fillId="7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1" fontId="15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7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5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6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8" fillId="7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7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7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7" fillId="6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6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6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8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1" fontId="16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6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5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6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6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2" fontId="1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2">
    <dxf>
      <font>
        <name val="Czcionka tekstu podstawowego"/>
        <charset val="238"/>
        <family val="2"/>
        <b val="0"/>
        <i val="0"/>
        <strike val="0"/>
        <outline val="0"/>
        <shadow val="0"/>
        <color rgb="FF000000"/>
        <u val="none"/>
      </font>
      <numFmt numFmtId="164" formatCode="#,##0.00&quot;    &quot;;\-#,##0.00&quot;    &quot;;&quot; -&quot;00&quot;    &quot;;@\ "/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238"/>
        <family val="2"/>
        <b val="0"/>
        <i val="0"/>
        <strike val="0"/>
        <outline val="0"/>
        <shadow val="0"/>
        <color rgb="FF000000"/>
        <u val="none"/>
      </font>
      <numFmt numFmtId="165" formatCode="0%"/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E7F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91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K9" activeCellId="0" sqref="K9"/>
    </sheetView>
  </sheetViews>
  <sheetFormatPr defaultColWidth="10.328125" defaultRowHeight="13.8" zeroHeight="false" outlineLevelRow="0" outlineLevelCol="0"/>
  <cols>
    <col collapsed="false" customWidth="true" hidden="false" outlineLevel="0" max="1" min="1" style="1" width="6.03"/>
    <col collapsed="false" customWidth="true" hidden="true" outlineLevel="0" max="2" min="2" style="1" width="10.5"/>
    <col collapsed="false" customWidth="true" hidden="false" outlineLevel="0" max="3" min="3" style="1" width="51.61"/>
    <col collapsed="false" customWidth="true" hidden="false" outlineLevel="0" max="4" min="4" style="1" width="17.85"/>
    <col collapsed="false" customWidth="true" hidden="false" outlineLevel="0" max="5" min="5" style="2" width="9.26"/>
    <col collapsed="false" customWidth="true" hidden="false" outlineLevel="0" max="6" min="6" style="3" width="9.75"/>
    <col collapsed="false" customWidth="true" hidden="false" outlineLevel="0" max="7" min="7" style="4" width="11.4"/>
    <col collapsed="false" customWidth="false" hidden="false" outlineLevel="0" max="8" min="8" style="1" width="10.34"/>
    <col collapsed="false" customWidth="true" hidden="false" outlineLevel="0" max="9" min="9" style="4" width="11.27"/>
    <col collapsed="false" customWidth="true" hidden="false" outlineLevel="0" max="10" min="10" style="5" width="11.14"/>
    <col collapsed="false" customWidth="true" hidden="false" outlineLevel="0" max="11" min="11" style="6" width="17.72"/>
    <col collapsed="false" customWidth="true" hidden="false" outlineLevel="0" max="12" min="12" style="6" width="14.52"/>
    <col collapsed="false" customWidth="true" hidden="false" outlineLevel="0" max="13" min="13" style="6" width="16.12"/>
    <col collapsed="false" customWidth="true" hidden="true" outlineLevel="0" max="15" min="14" style="1" width="10.5"/>
    <col collapsed="false" customWidth="true" hidden="false" outlineLevel="0" max="16" min="16" style="1" width="12"/>
    <col collapsed="false" customWidth="true" hidden="false" outlineLevel="0" max="17" min="17" style="7" width="14.2"/>
    <col collapsed="false" customWidth="false" hidden="false" outlineLevel="0" max="1008" min="18" style="1" width="10.34"/>
    <col collapsed="false" customWidth="true" hidden="false" outlineLevel="0" max="1013" min="1009" style="1" width="9.85"/>
    <col collapsed="false" customWidth="true" hidden="false" outlineLevel="0" max="1024" min="1014" style="1" width="10.5"/>
  </cols>
  <sheetData>
    <row r="1" customFormat="false" ht="12.8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10"/>
    </row>
    <row r="2" customFormat="false" ht="12.8" hidden="false" customHeight="true" outlineLevel="0" collapsed="false">
      <c r="A2" s="11"/>
      <c r="B2" s="11"/>
      <c r="C2" s="11"/>
      <c r="D2" s="11"/>
      <c r="E2" s="12"/>
      <c r="F2" s="11"/>
      <c r="G2" s="13"/>
      <c r="H2" s="11"/>
      <c r="I2" s="13"/>
      <c r="J2" s="14"/>
      <c r="K2" s="15"/>
      <c r="L2" s="15"/>
      <c r="M2" s="15"/>
      <c r="N2" s="11"/>
      <c r="O2" s="11"/>
      <c r="P2" s="9"/>
      <c r="Q2" s="10"/>
    </row>
    <row r="3" customFormat="false" ht="12.8" hidden="false" customHeight="true" outlineLevel="0" collapsed="false">
      <c r="A3" s="11" t="s">
        <v>1</v>
      </c>
      <c r="B3" s="11"/>
      <c r="C3" s="16"/>
      <c r="D3" s="16"/>
      <c r="E3" s="17"/>
      <c r="F3" s="16"/>
      <c r="G3" s="18"/>
      <c r="H3" s="16"/>
      <c r="I3" s="18"/>
      <c r="J3" s="19"/>
      <c r="K3" s="20"/>
      <c r="L3" s="15"/>
      <c r="M3" s="15"/>
      <c r="N3" s="11"/>
      <c r="O3" s="11"/>
      <c r="P3" s="9"/>
      <c r="Q3" s="10"/>
    </row>
    <row r="4" customFormat="false" ht="35.8" hidden="false" customHeight="tru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</row>
    <row r="5" customFormat="false" ht="35.05" hidden="false" customHeight="false" outlineLevel="0" collapsed="false">
      <c r="A5" s="21" t="s">
        <v>2</v>
      </c>
      <c r="B5" s="21" t="s">
        <v>3</v>
      </c>
      <c r="C5" s="21" t="s">
        <v>4</v>
      </c>
      <c r="D5" s="21" t="s">
        <v>5</v>
      </c>
      <c r="E5" s="22" t="s">
        <v>6</v>
      </c>
      <c r="F5" s="23" t="s">
        <v>7</v>
      </c>
      <c r="G5" s="24" t="s">
        <v>8</v>
      </c>
      <c r="H5" s="21" t="s">
        <v>9</v>
      </c>
      <c r="I5" s="24" t="s">
        <v>10</v>
      </c>
      <c r="J5" s="24" t="s">
        <v>11</v>
      </c>
      <c r="K5" s="25" t="s">
        <v>12</v>
      </c>
      <c r="L5" s="25" t="s">
        <v>13</v>
      </c>
      <c r="M5" s="25" t="s">
        <v>14</v>
      </c>
      <c r="N5" s="26"/>
      <c r="O5" s="21" t="s">
        <v>15</v>
      </c>
      <c r="P5" s="27" t="s">
        <v>16</v>
      </c>
      <c r="Q5" s="27" t="s">
        <v>17</v>
      </c>
    </row>
    <row r="6" s="36" customFormat="true" ht="21.25" hidden="false" customHeight="true" outlineLevel="0" collapsed="false">
      <c r="A6" s="28" t="s">
        <v>18</v>
      </c>
      <c r="B6" s="28"/>
      <c r="C6" s="28"/>
      <c r="D6" s="28"/>
      <c r="E6" s="28"/>
      <c r="F6" s="29"/>
      <c r="G6" s="30"/>
      <c r="H6" s="31"/>
      <c r="I6" s="30"/>
      <c r="J6" s="32" t="s">
        <v>19</v>
      </c>
      <c r="K6" s="33" t="n">
        <f aca="false">SUM(K7:K10)</f>
        <v>0</v>
      </c>
      <c r="L6" s="33" t="n">
        <f aca="false">SUM(L7:L10)</f>
        <v>0</v>
      </c>
      <c r="M6" s="33" t="n">
        <f aca="false">SUM(M7:M10)</f>
        <v>0</v>
      </c>
      <c r="N6" s="31"/>
      <c r="O6" s="31"/>
      <c r="P6" s="34"/>
      <c r="Q6" s="35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</row>
    <row r="7" customFormat="false" ht="61.65" hidden="false" customHeight="true" outlineLevel="0" collapsed="false">
      <c r="A7" s="37" t="n">
        <v>1</v>
      </c>
      <c r="B7" s="38"/>
      <c r="C7" s="39" t="s">
        <v>20</v>
      </c>
      <c r="D7" s="40"/>
      <c r="E7" s="41" t="s">
        <v>21</v>
      </c>
      <c r="F7" s="42" t="n">
        <v>2</v>
      </c>
      <c r="G7" s="43"/>
      <c r="H7" s="44"/>
      <c r="I7" s="43"/>
      <c r="J7" s="45"/>
      <c r="K7" s="46"/>
      <c r="L7" s="46"/>
      <c r="M7" s="46"/>
      <c r="N7" s="44"/>
      <c r="O7" s="44"/>
      <c r="P7" s="47"/>
      <c r="Q7" s="48" t="s">
        <v>22</v>
      </c>
    </row>
    <row r="8" customFormat="false" ht="70.8" hidden="false" customHeight="true" outlineLevel="0" collapsed="false">
      <c r="A8" s="37" t="n">
        <v>2</v>
      </c>
      <c r="B8" s="38"/>
      <c r="C8" s="49" t="s">
        <v>23</v>
      </c>
      <c r="D8" s="40"/>
      <c r="E8" s="41" t="s">
        <v>24</v>
      </c>
      <c r="F8" s="42" t="n">
        <v>2</v>
      </c>
      <c r="G8" s="43"/>
      <c r="H8" s="44"/>
      <c r="I8" s="43"/>
      <c r="J8" s="45"/>
      <c r="K8" s="46"/>
      <c r="L8" s="46"/>
      <c r="M8" s="46"/>
      <c r="N8" s="44"/>
      <c r="O8" s="44"/>
      <c r="P8" s="47"/>
      <c r="Q8" s="48" t="s">
        <v>22</v>
      </c>
    </row>
    <row r="9" customFormat="false" ht="84.15" hidden="false" customHeight="true" outlineLevel="0" collapsed="false">
      <c r="A9" s="37" t="n">
        <v>3</v>
      </c>
      <c r="B9" s="38"/>
      <c r="C9" s="39" t="s">
        <v>25</v>
      </c>
      <c r="D9" s="40"/>
      <c r="E9" s="41" t="s">
        <v>21</v>
      </c>
      <c r="F9" s="42" t="n">
        <v>2</v>
      </c>
      <c r="G9" s="43"/>
      <c r="H9" s="44"/>
      <c r="I9" s="43"/>
      <c r="J9" s="45"/>
      <c r="K9" s="46"/>
      <c r="L9" s="46"/>
      <c r="M9" s="46"/>
      <c r="N9" s="44"/>
      <c r="O9" s="44"/>
      <c r="P9" s="47"/>
      <c r="Q9" s="48" t="s">
        <v>22</v>
      </c>
    </row>
    <row r="10" customFormat="false" ht="60" hidden="false" customHeight="true" outlineLevel="0" collapsed="false">
      <c r="A10" s="37" t="n">
        <v>4</v>
      </c>
      <c r="B10" s="38"/>
      <c r="C10" s="39" t="s">
        <v>26</v>
      </c>
      <c r="D10" s="40"/>
      <c r="E10" s="41" t="s">
        <v>27</v>
      </c>
      <c r="F10" s="42" t="n">
        <v>5</v>
      </c>
      <c r="G10" s="43"/>
      <c r="H10" s="44"/>
      <c r="I10" s="43"/>
      <c r="J10" s="45"/>
      <c r="K10" s="46"/>
      <c r="L10" s="46"/>
      <c r="M10" s="46"/>
      <c r="N10" s="44"/>
      <c r="O10" s="44"/>
      <c r="P10" s="47"/>
      <c r="Q10" s="48" t="s">
        <v>22</v>
      </c>
    </row>
    <row r="11" customFormat="false" ht="13.8" hidden="false" customHeight="false" outlineLevel="0" collapsed="false">
      <c r="A11" s="37"/>
      <c r="B11" s="37"/>
      <c r="C11" s="37"/>
      <c r="D11" s="37"/>
      <c r="E11" s="37"/>
      <c r="F11" s="37"/>
      <c r="G11" s="37"/>
      <c r="H11" s="37"/>
      <c r="I11" s="37"/>
      <c r="J11" s="50" t="s">
        <v>19</v>
      </c>
      <c r="K11" s="51" t="n">
        <f aca="false">SUM(K7:K10)</f>
        <v>0</v>
      </c>
      <c r="L11" s="51" t="n">
        <f aca="false">SUM(L7:L10)</f>
        <v>0</v>
      </c>
      <c r="M11" s="51" t="n">
        <f aca="false">SUM(M7:M10)</f>
        <v>0</v>
      </c>
      <c r="N11" s="44"/>
      <c r="O11" s="44"/>
      <c r="P11" s="47"/>
      <c r="Q11" s="52"/>
    </row>
    <row r="12" s="61" customFormat="true" ht="32.6" hidden="false" customHeight="true" outlineLevel="0" collapsed="false">
      <c r="A12" s="53"/>
      <c r="B12" s="53" t="s">
        <v>28</v>
      </c>
      <c r="C12" s="54" t="s">
        <v>29</v>
      </c>
      <c r="D12" s="53"/>
      <c r="E12" s="55"/>
      <c r="F12" s="53"/>
      <c r="G12" s="56"/>
      <c r="H12" s="53"/>
      <c r="I12" s="56"/>
      <c r="J12" s="57"/>
      <c r="K12" s="58"/>
      <c r="L12" s="58"/>
      <c r="M12" s="58"/>
      <c r="N12" s="53"/>
      <c r="O12" s="53"/>
      <c r="P12" s="59"/>
      <c r="Q12" s="1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="61" customFormat="true" ht="13.8" hidden="false" customHeight="false" outlineLevel="0" collapsed="false">
      <c r="A13" s="53"/>
      <c r="B13" s="53" t="s">
        <v>30</v>
      </c>
      <c r="C13" s="54" t="s">
        <v>31</v>
      </c>
      <c r="D13" s="53"/>
      <c r="E13" s="55"/>
      <c r="F13" s="53"/>
      <c r="G13" s="56"/>
      <c r="H13" s="53"/>
      <c r="I13" s="56"/>
      <c r="J13" s="57"/>
      <c r="K13" s="58"/>
      <c r="L13" s="58"/>
      <c r="M13" s="58"/>
      <c r="N13" s="53"/>
      <c r="O13" s="53"/>
      <c r="P13" s="59"/>
      <c r="Q13" s="1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customFormat="false" ht="13.8" hidden="false" customHeight="false" outlineLevel="0" collapsed="false">
      <c r="A14" s="53"/>
      <c r="B14" s="53"/>
      <c r="C14" s="53"/>
      <c r="D14" s="53"/>
      <c r="E14" s="55"/>
      <c r="F14" s="53"/>
      <c r="G14" s="56"/>
      <c r="H14" s="53"/>
      <c r="I14" s="56"/>
      <c r="J14" s="57"/>
      <c r="K14" s="58"/>
      <c r="L14" s="58"/>
      <c r="M14" s="58"/>
      <c r="N14" s="53"/>
      <c r="O14" s="53"/>
      <c r="P14" s="59"/>
      <c r="Q14" s="10"/>
    </row>
    <row r="15" customFormat="false" ht="13.8" hidden="false" customHeight="false" outlineLevel="0" collapsed="false">
      <c r="A15" s="53"/>
      <c r="B15" s="53" t="s">
        <v>32</v>
      </c>
      <c r="C15" s="53"/>
      <c r="D15" s="53"/>
      <c r="E15" s="55"/>
      <c r="F15" s="53"/>
      <c r="G15" s="56"/>
      <c r="H15" s="53"/>
      <c r="I15" s="56"/>
      <c r="J15" s="57"/>
      <c r="K15" s="58"/>
      <c r="L15" s="58"/>
      <c r="M15" s="58"/>
      <c r="N15" s="53"/>
      <c r="O15" s="53"/>
      <c r="P15" s="59"/>
      <c r="Q15" s="10"/>
    </row>
    <row r="16" customFormat="false" ht="32.3" hidden="false" customHeight="true" outlineLevel="0" collapsed="false">
      <c r="A16" s="62"/>
      <c r="B16" s="63"/>
      <c r="C16" s="64" t="s">
        <v>32</v>
      </c>
      <c r="D16" s="64"/>
      <c r="E16" s="64"/>
      <c r="F16" s="65"/>
      <c r="G16" s="66"/>
      <c r="H16" s="67"/>
      <c r="I16" s="68"/>
      <c r="J16" s="66"/>
      <c r="K16" s="69"/>
      <c r="L16" s="69"/>
      <c r="M16" s="69"/>
      <c r="N16" s="70"/>
      <c r="O16" s="71"/>
      <c r="P16" s="3"/>
      <c r="Q16" s="10"/>
    </row>
    <row r="17" s="3" customFormat="true" ht="13.8" hidden="false" customHeight="false" outlineLevel="0" collapsed="false">
      <c r="A17" s="62"/>
      <c r="B17" s="63"/>
      <c r="C17" s="72"/>
      <c r="D17" s="73"/>
      <c r="E17" s="74"/>
      <c r="F17" s="65"/>
      <c r="G17" s="66"/>
      <c r="H17" s="67"/>
      <c r="I17" s="68"/>
      <c r="J17" s="66"/>
      <c r="K17" s="69"/>
      <c r="L17" s="69"/>
      <c r="M17" s="69"/>
      <c r="N17" s="70"/>
      <c r="O17" s="71"/>
      <c r="Q17" s="10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customFormat="false" ht="28.15" hidden="false" customHeight="true" outlineLevel="0" collapsed="false">
      <c r="A18" s="62"/>
      <c r="B18" s="63"/>
      <c r="C18" s="72"/>
      <c r="D18" s="73"/>
      <c r="E18" s="74"/>
      <c r="F18" s="65"/>
      <c r="G18" s="66"/>
      <c r="H18" s="67"/>
      <c r="I18" s="68"/>
      <c r="J18" s="66"/>
      <c r="K18" s="69"/>
      <c r="L18" s="69"/>
      <c r="M18" s="69"/>
      <c r="N18" s="70"/>
      <c r="O18" s="71"/>
      <c r="P18" s="3"/>
      <c r="Q18" s="10"/>
    </row>
    <row r="19" customFormat="false" ht="13.8" hidden="false" customHeight="false" outlineLevel="0" collapsed="false">
      <c r="A19" s="62"/>
      <c r="B19" s="63"/>
      <c r="C19" s="72"/>
      <c r="D19" s="73"/>
      <c r="E19" s="74"/>
      <c r="F19" s="65"/>
      <c r="G19" s="66"/>
      <c r="H19" s="67"/>
      <c r="I19" s="68"/>
      <c r="J19" s="66"/>
      <c r="K19" s="69"/>
      <c r="L19" s="69"/>
      <c r="M19" s="69"/>
      <c r="N19" s="70"/>
      <c r="O19" s="71"/>
      <c r="P19" s="3"/>
      <c r="Q19" s="10"/>
    </row>
    <row r="20" s="75" customFormat="true" ht="32.8" hidden="false" customHeight="true" outlineLevel="0" collapsed="false">
      <c r="A20" s="62"/>
      <c r="B20" s="63"/>
      <c r="C20" s="72"/>
      <c r="D20" s="73"/>
      <c r="E20" s="74"/>
      <c r="F20" s="65"/>
      <c r="G20" s="66"/>
      <c r="H20" s="67"/>
      <c r="I20" s="68"/>
      <c r="J20" s="66"/>
      <c r="K20" s="69"/>
      <c r="L20" s="69"/>
      <c r="M20" s="69"/>
      <c r="N20" s="70"/>
      <c r="O20" s="71"/>
      <c r="P20" s="3"/>
      <c r="Q20" s="10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customFormat="false" ht="13.8" hidden="false" customHeight="false" outlineLevel="0" collapsed="false">
      <c r="A21" s="62"/>
      <c r="B21" s="63"/>
      <c r="C21" s="72"/>
      <c r="D21" s="73"/>
      <c r="E21" s="74"/>
      <c r="F21" s="65"/>
      <c r="G21" s="66"/>
      <c r="H21" s="67"/>
      <c r="I21" s="68"/>
      <c r="J21" s="66"/>
      <c r="K21" s="69"/>
      <c r="L21" s="69"/>
      <c r="M21" s="69"/>
      <c r="N21" s="70"/>
      <c r="O21" s="71"/>
      <c r="P21" s="3"/>
      <c r="Q21" s="10"/>
    </row>
    <row r="22" customFormat="false" ht="29.85" hidden="false" customHeight="true" outlineLevel="0" collapsed="false">
      <c r="A22" s="62"/>
      <c r="B22" s="63"/>
      <c r="C22" s="76" t="s">
        <v>33</v>
      </c>
      <c r="D22" s="76"/>
      <c r="E22" s="76"/>
      <c r="F22" s="65"/>
      <c r="G22" s="66"/>
      <c r="H22" s="67"/>
      <c r="I22" s="68"/>
      <c r="J22" s="66"/>
      <c r="K22" s="69"/>
      <c r="L22" s="69"/>
      <c r="M22" s="69"/>
      <c r="N22" s="70"/>
      <c r="O22" s="71"/>
      <c r="P22" s="3"/>
      <c r="Q22" s="10"/>
    </row>
    <row r="23" customFormat="false" ht="23.85" hidden="false" customHeight="true" outlineLevel="0" collapsed="false">
      <c r="A23" s="62"/>
      <c r="B23" s="63"/>
      <c r="C23" s="76" t="s">
        <v>34</v>
      </c>
      <c r="D23" s="76"/>
      <c r="E23" s="76"/>
      <c r="F23" s="65"/>
      <c r="G23" s="66"/>
      <c r="H23" s="67"/>
      <c r="I23" s="68"/>
      <c r="J23" s="66"/>
      <c r="K23" s="69"/>
      <c r="L23" s="69"/>
      <c r="M23" s="69"/>
      <c r="N23" s="70"/>
      <c r="O23" s="71"/>
      <c r="P23" s="3"/>
      <c r="Q23" s="10"/>
    </row>
    <row r="24" s="75" customFormat="true" ht="28.15" hidden="false" customHeight="true" outlineLevel="0" collapsed="false">
      <c r="A24" s="3"/>
      <c r="B24" s="3"/>
      <c r="C24" s="3"/>
      <c r="D24" s="3"/>
      <c r="E24" s="77"/>
      <c r="F24" s="3"/>
      <c r="G24" s="78"/>
      <c r="H24" s="3"/>
      <c r="I24" s="78"/>
      <c r="J24" s="79"/>
      <c r="K24" s="80"/>
      <c r="L24" s="80"/>
      <c r="M24" s="80"/>
      <c r="N24" s="81"/>
      <c r="O24" s="3"/>
      <c r="P24" s="3"/>
      <c r="Q24" s="10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customFormat="false" ht="13.8" hidden="false" customHeight="false" outlineLevel="0" collapsed="false">
      <c r="A25" s="82"/>
      <c r="J25" s="79"/>
      <c r="K25" s="83"/>
      <c r="L25" s="83"/>
      <c r="M25" s="83"/>
      <c r="N25" s="84"/>
    </row>
    <row r="27" s="86" customFormat="true" ht="22.35" hidden="false" customHeight="true" outlineLevel="0" collapsed="false">
      <c r="A27" s="1"/>
      <c r="B27" s="1"/>
      <c r="C27" s="1"/>
      <c r="D27" s="1"/>
      <c r="E27" s="2"/>
      <c r="F27" s="3"/>
      <c r="G27" s="4"/>
      <c r="H27" s="1"/>
      <c r="I27" s="4"/>
      <c r="J27" s="5"/>
      <c r="K27" s="6"/>
      <c r="L27" s="6"/>
      <c r="M27" s="6"/>
      <c r="N27" s="1"/>
      <c r="O27" s="1"/>
      <c r="P27" s="1"/>
      <c r="Q27" s="7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9" s="88" customFormat="true" ht="38.1" hidden="false" customHeight="true" outlineLevel="0" collapsed="false">
      <c r="A29" s="1"/>
      <c r="B29" s="1"/>
      <c r="C29" s="1"/>
      <c r="D29" s="1"/>
      <c r="E29" s="2"/>
      <c r="F29" s="3"/>
      <c r="G29" s="4"/>
      <c r="H29" s="1"/>
      <c r="I29" s="4"/>
      <c r="J29" s="5"/>
      <c r="K29" s="6"/>
      <c r="L29" s="6"/>
      <c r="M29" s="6"/>
      <c r="N29" s="1"/>
      <c r="O29" s="1"/>
      <c r="P29" s="1"/>
      <c r="Q29" s="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1" s="86" customFormat="true" ht="32.6" hidden="false" customHeight="true" outlineLevel="0" collapsed="false">
      <c r="A31" s="1"/>
      <c r="B31" s="1"/>
      <c r="C31" s="1"/>
      <c r="D31" s="1"/>
      <c r="E31" s="2"/>
      <c r="F31" s="3"/>
      <c r="G31" s="4"/>
      <c r="H31" s="1"/>
      <c r="I31" s="4"/>
      <c r="J31" s="5"/>
      <c r="K31" s="6"/>
      <c r="L31" s="6"/>
      <c r="M31" s="6"/>
      <c r="N31" s="1"/>
      <c r="O31" s="1"/>
      <c r="P31" s="1"/>
      <c r="Q31" s="7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</row>
    <row r="37" customFormat="false" ht="38.95" hidden="false" customHeight="true" outlineLevel="0" collapsed="false"/>
    <row r="38" customFormat="false" ht="33.95" hidden="false" customHeight="true" outlineLevel="0" collapsed="false"/>
    <row r="39" customFormat="false" ht="39.15" hidden="false" customHeight="true" outlineLevel="0" collapsed="false"/>
    <row r="40" customFormat="false" ht="38.95" hidden="false" customHeight="true" outlineLevel="0" collapsed="false"/>
    <row r="41" customFormat="false" ht="39.55" hidden="false" customHeight="true" outlineLevel="0" collapsed="false"/>
    <row r="42" s="75" customFormat="true" ht="21.25" hidden="false" customHeight="true" outlineLevel="0" collapsed="false">
      <c r="A42" s="1"/>
      <c r="B42" s="1"/>
      <c r="C42" s="1"/>
      <c r="D42" s="1"/>
      <c r="E42" s="2"/>
      <c r="F42" s="3"/>
      <c r="G42" s="4"/>
      <c r="H42" s="1"/>
      <c r="I42" s="4"/>
      <c r="J42" s="5"/>
      <c r="K42" s="6"/>
      <c r="L42" s="6"/>
      <c r="M42" s="6"/>
      <c r="N42" s="1"/>
      <c r="O42" s="1"/>
      <c r="P42" s="1"/>
      <c r="Q42" s="7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customFormat="false" ht="72.45" hidden="false" customHeight="true" outlineLevel="0" collapsed="false"/>
    <row r="46" s="3" customFormat="true" ht="21.25" hidden="false" customHeight="true" outlineLevel="0" collapsed="false">
      <c r="A46" s="1"/>
      <c r="B46" s="1"/>
      <c r="C46" s="1"/>
      <c r="D46" s="1"/>
      <c r="E46" s="2"/>
      <c r="G46" s="4"/>
      <c r="H46" s="1"/>
      <c r="I46" s="4"/>
      <c r="J46" s="5"/>
      <c r="K46" s="6"/>
      <c r="L46" s="6"/>
      <c r="M46" s="6"/>
      <c r="N46" s="1"/>
      <c r="O46" s="1"/>
      <c r="P46" s="1"/>
      <c r="Q46" s="7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</row>
    <row r="48" s="88" customFormat="true" ht="26.1" hidden="false" customHeight="true" outlineLevel="0" collapsed="false">
      <c r="A48" s="1"/>
      <c r="B48" s="1"/>
      <c r="C48" s="1"/>
      <c r="D48" s="1"/>
      <c r="E48" s="2"/>
      <c r="F48" s="3"/>
      <c r="G48" s="4"/>
      <c r="H48" s="1"/>
      <c r="I48" s="4"/>
      <c r="J48" s="5"/>
      <c r="K48" s="6"/>
      <c r="L48" s="6"/>
      <c r="M48" s="6"/>
      <c r="N48" s="1"/>
      <c r="O48" s="1"/>
      <c r="P48" s="1"/>
      <c r="Q48" s="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50" customFormat="false" ht="33.55" hidden="false" customHeight="true" outlineLevel="0" collapsed="false"/>
    <row r="52" s="3" customFormat="true" ht="46.6" hidden="false" customHeight="true" outlineLevel="0" collapsed="false">
      <c r="A52" s="1"/>
      <c r="B52" s="1"/>
      <c r="C52" s="1"/>
      <c r="D52" s="1"/>
      <c r="E52" s="2"/>
      <c r="G52" s="4"/>
      <c r="H52" s="1"/>
      <c r="I52" s="4"/>
      <c r="J52" s="5"/>
      <c r="K52" s="6"/>
      <c r="L52" s="6"/>
      <c r="M52" s="6"/>
      <c r="N52" s="1"/>
      <c r="O52" s="1"/>
      <c r="P52" s="1"/>
      <c r="Q52" s="7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</row>
    <row r="53" s="88" customFormat="true" ht="13.8" hidden="false" customHeight="false" outlineLevel="0" collapsed="false">
      <c r="A53" s="1"/>
      <c r="B53" s="1"/>
      <c r="C53" s="1"/>
      <c r="D53" s="1"/>
      <c r="E53" s="2"/>
      <c r="F53" s="3"/>
      <c r="G53" s="4"/>
      <c r="H53" s="1"/>
      <c r="I53" s="4"/>
      <c r="J53" s="5"/>
      <c r="K53" s="6"/>
      <c r="L53" s="6"/>
      <c r="M53" s="6"/>
      <c r="N53" s="1"/>
      <c r="O53" s="1"/>
      <c r="P53" s="1"/>
      <c r="Q53" s="7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</row>
    <row r="54" s="88" customFormat="true" ht="13.8" hidden="false" customHeight="false" outlineLevel="0" collapsed="false">
      <c r="A54" s="1"/>
      <c r="B54" s="1"/>
      <c r="C54" s="1"/>
      <c r="D54" s="1"/>
      <c r="E54" s="2"/>
      <c r="F54" s="3"/>
      <c r="G54" s="4"/>
      <c r="H54" s="1"/>
      <c r="I54" s="4"/>
      <c r="J54" s="5"/>
      <c r="K54" s="6"/>
      <c r="L54" s="6"/>
      <c r="M54" s="6"/>
      <c r="N54" s="1"/>
      <c r="O54" s="1"/>
      <c r="P54" s="1"/>
      <c r="Q54" s="7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</row>
    <row r="55" s="88" customFormat="true" ht="32.8" hidden="false" customHeight="true" outlineLevel="0" collapsed="false">
      <c r="A55" s="1"/>
      <c r="B55" s="1"/>
      <c r="C55" s="1"/>
      <c r="D55" s="1"/>
      <c r="E55" s="2"/>
      <c r="F55" s="3"/>
      <c r="G55" s="4"/>
      <c r="H55" s="1"/>
      <c r="I55" s="4"/>
      <c r="J55" s="5"/>
      <c r="K55" s="6"/>
      <c r="L55" s="6"/>
      <c r="M55" s="6"/>
      <c r="N55" s="1"/>
      <c r="O55" s="1"/>
      <c r="P55" s="1"/>
      <c r="Q55" s="7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</row>
    <row r="56" s="88" customFormat="true" ht="29.1" hidden="false" customHeight="true" outlineLevel="0" collapsed="false">
      <c r="A56" s="1"/>
      <c r="B56" s="1"/>
      <c r="C56" s="1"/>
      <c r="D56" s="1"/>
      <c r="E56" s="2"/>
      <c r="F56" s="3"/>
      <c r="G56" s="4"/>
      <c r="H56" s="1"/>
      <c r="I56" s="4"/>
      <c r="J56" s="5"/>
      <c r="K56" s="6"/>
      <c r="L56" s="6"/>
      <c r="M56" s="6"/>
      <c r="N56" s="1"/>
      <c r="O56" s="1"/>
      <c r="P56" s="1"/>
      <c r="Q56" s="7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</row>
    <row r="57" s="88" customFormat="true" ht="13.8" hidden="false" customHeight="false" outlineLevel="0" collapsed="false">
      <c r="A57" s="1"/>
      <c r="B57" s="1"/>
      <c r="C57" s="1"/>
      <c r="D57" s="1"/>
      <c r="E57" s="2"/>
      <c r="F57" s="3"/>
      <c r="G57" s="4"/>
      <c r="H57" s="1"/>
      <c r="I57" s="4"/>
      <c r="J57" s="5"/>
      <c r="K57" s="6"/>
      <c r="L57" s="6"/>
      <c r="M57" s="6"/>
      <c r="N57" s="1"/>
      <c r="O57" s="1"/>
      <c r="P57" s="1"/>
      <c r="Q57" s="7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</row>
    <row r="58" s="88" customFormat="true" ht="29.1" hidden="false" customHeight="true" outlineLevel="0" collapsed="false">
      <c r="A58" s="1"/>
      <c r="B58" s="1"/>
      <c r="C58" s="1"/>
      <c r="D58" s="1"/>
      <c r="E58" s="2"/>
      <c r="F58" s="3"/>
      <c r="G58" s="4"/>
      <c r="H58" s="1"/>
      <c r="I58" s="4"/>
      <c r="J58" s="5"/>
      <c r="K58" s="6"/>
      <c r="L58" s="6"/>
      <c r="M58" s="6"/>
      <c r="N58" s="1"/>
      <c r="O58" s="1"/>
      <c r="P58" s="1"/>
      <c r="Q58" s="7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</row>
    <row r="59" s="88" customFormat="true" ht="83.7" hidden="false" customHeight="true" outlineLevel="0" collapsed="false">
      <c r="A59" s="1"/>
      <c r="B59" s="1"/>
      <c r="C59" s="1"/>
      <c r="D59" s="1"/>
      <c r="E59" s="2"/>
      <c r="F59" s="3"/>
      <c r="G59" s="4"/>
      <c r="H59" s="1"/>
      <c r="I59" s="4"/>
      <c r="J59" s="5"/>
      <c r="K59" s="6"/>
      <c r="L59" s="6"/>
      <c r="M59" s="6"/>
      <c r="N59" s="1"/>
      <c r="O59" s="1"/>
      <c r="P59" s="1"/>
      <c r="Q59" s="7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</row>
    <row r="60" s="88" customFormat="true" ht="37.3" hidden="false" customHeight="true" outlineLevel="0" collapsed="false">
      <c r="A60" s="1"/>
      <c r="B60" s="1"/>
      <c r="C60" s="1"/>
      <c r="D60" s="1"/>
      <c r="E60" s="2"/>
      <c r="F60" s="3"/>
      <c r="G60" s="4"/>
      <c r="H60" s="1"/>
      <c r="I60" s="4"/>
      <c r="J60" s="5"/>
      <c r="K60" s="6"/>
      <c r="L60" s="6"/>
      <c r="M60" s="6"/>
      <c r="N60" s="1"/>
      <c r="O60" s="1"/>
      <c r="P60" s="1"/>
      <c r="Q60" s="7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</row>
    <row r="61" s="88" customFormat="true" ht="45.6" hidden="false" customHeight="true" outlineLevel="0" collapsed="false">
      <c r="A61" s="1"/>
      <c r="B61" s="1"/>
      <c r="C61" s="1"/>
      <c r="D61" s="1"/>
      <c r="E61" s="2"/>
      <c r="F61" s="3"/>
      <c r="G61" s="4"/>
      <c r="H61" s="1"/>
      <c r="I61" s="4"/>
      <c r="J61" s="5"/>
      <c r="K61" s="6"/>
      <c r="L61" s="6"/>
      <c r="M61" s="6"/>
      <c r="N61" s="1"/>
      <c r="O61" s="1"/>
      <c r="P61" s="1"/>
      <c r="Q61" s="7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</row>
    <row r="62" s="88" customFormat="true" ht="47.25" hidden="false" customHeight="true" outlineLevel="0" collapsed="false">
      <c r="A62" s="1"/>
      <c r="B62" s="1"/>
      <c r="C62" s="1"/>
      <c r="D62" s="1"/>
      <c r="E62" s="2"/>
      <c r="F62" s="3"/>
      <c r="G62" s="4"/>
      <c r="H62" s="1"/>
      <c r="I62" s="4"/>
      <c r="J62" s="5"/>
      <c r="K62" s="6"/>
      <c r="L62" s="6"/>
      <c r="M62" s="6"/>
      <c r="N62" s="1"/>
      <c r="O62" s="1"/>
      <c r="P62" s="1"/>
      <c r="Q62" s="7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</row>
    <row r="63" s="88" customFormat="true" ht="66.3" hidden="false" customHeight="true" outlineLevel="0" collapsed="false">
      <c r="A63" s="1"/>
      <c r="B63" s="1"/>
      <c r="C63" s="1"/>
      <c r="D63" s="1"/>
      <c r="E63" s="2"/>
      <c r="F63" s="3"/>
      <c r="G63" s="4"/>
      <c r="H63" s="1"/>
      <c r="I63" s="4"/>
      <c r="J63" s="5"/>
      <c r="K63" s="6"/>
      <c r="L63" s="6"/>
      <c r="M63" s="6"/>
      <c r="N63" s="1"/>
      <c r="O63" s="1"/>
      <c r="P63" s="1"/>
      <c r="Q63" s="7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</row>
    <row r="64" s="88" customFormat="true" ht="29.1" hidden="false" customHeight="true" outlineLevel="0" collapsed="false">
      <c r="A64" s="1"/>
      <c r="B64" s="1"/>
      <c r="C64" s="1"/>
      <c r="D64" s="1"/>
      <c r="E64" s="2"/>
      <c r="F64" s="3"/>
      <c r="G64" s="4"/>
      <c r="H64" s="1"/>
      <c r="I64" s="4"/>
      <c r="J64" s="5"/>
      <c r="K64" s="6"/>
      <c r="L64" s="6"/>
      <c r="M64" s="6"/>
      <c r="N64" s="1"/>
      <c r="O64" s="1"/>
      <c r="P64" s="1"/>
      <c r="Q64" s="7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</row>
    <row r="65" s="88" customFormat="true" ht="13.8" hidden="false" customHeight="false" outlineLevel="0" collapsed="false">
      <c r="A65" s="1"/>
      <c r="B65" s="1"/>
      <c r="C65" s="1"/>
      <c r="D65" s="1"/>
      <c r="E65" s="2"/>
      <c r="F65" s="3"/>
      <c r="G65" s="4"/>
      <c r="H65" s="1"/>
      <c r="I65" s="4"/>
      <c r="J65" s="5"/>
      <c r="K65" s="6"/>
      <c r="L65" s="6"/>
      <c r="M65" s="6"/>
      <c r="N65" s="1"/>
      <c r="O65" s="1"/>
      <c r="P65" s="1"/>
      <c r="Q65" s="7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</row>
    <row r="66" s="88" customFormat="true" ht="29.1" hidden="false" customHeight="true" outlineLevel="0" collapsed="false">
      <c r="A66" s="1"/>
      <c r="B66" s="1"/>
      <c r="C66" s="1"/>
      <c r="D66" s="1"/>
      <c r="E66" s="2"/>
      <c r="F66" s="3"/>
      <c r="G66" s="4"/>
      <c r="H66" s="1"/>
      <c r="I66" s="4"/>
      <c r="J66" s="5"/>
      <c r="K66" s="6"/>
      <c r="L66" s="6"/>
      <c r="M66" s="6"/>
      <c r="N66" s="1"/>
      <c r="O66" s="1"/>
      <c r="P66" s="1"/>
      <c r="Q66" s="7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</row>
    <row r="67" s="88" customFormat="true" ht="13.8" hidden="false" customHeight="false" outlineLevel="0" collapsed="false">
      <c r="A67" s="1"/>
      <c r="B67" s="1"/>
      <c r="C67" s="1"/>
      <c r="D67" s="1"/>
      <c r="E67" s="2"/>
      <c r="F67" s="3"/>
      <c r="G67" s="4"/>
      <c r="H67" s="1"/>
      <c r="I67" s="4"/>
      <c r="J67" s="5"/>
      <c r="K67" s="6"/>
      <c r="L67" s="6"/>
      <c r="M67" s="6"/>
      <c r="N67" s="1"/>
      <c r="O67" s="1"/>
      <c r="P67" s="1"/>
      <c r="Q67" s="7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</row>
    <row r="68" s="88" customFormat="true" ht="29.1" hidden="false" customHeight="true" outlineLevel="0" collapsed="false">
      <c r="A68" s="1"/>
      <c r="B68" s="1"/>
      <c r="C68" s="1"/>
      <c r="D68" s="1"/>
      <c r="E68" s="2"/>
      <c r="F68" s="3"/>
      <c r="G68" s="4"/>
      <c r="H68" s="1"/>
      <c r="I68" s="4"/>
      <c r="J68" s="5"/>
      <c r="K68" s="6"/>
      <c r="L68" s="6"/>
      <c r="M68" s="6"/>
      <c r="N68" s="1"/>
      <c r="O68" s="1"/>
      <c r="P68" s="1"/>
      <c r="Q68" s="7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</row>
    <row r="69" s="88" customFormat="true" ht="13.8" hidden="false" customHeight="false" outlineLevel="0" collapsed="false">
      <c r="A69" s="1"/>
      <c r="B69" s="1"/>
      <c r="C69" s="1"/>
      <c r="D69" s="1"/>
      <c r="E69" s="2"/>
      <c r="F69" s="3"/>
      <c r="G69" s="4"/>
      <c r="H69" s="1"/>
      <c r="I69" s="4"/>
      <c r="J69" s="5"/>
      <c r="K69" s="6"/>
      <c r="L69" s="6"/>
      <c r="M69" s="6"/>
      <c r="N69" s="1"/>
      <c r="O69" s="1"/>
      <c r="P69" s="1"/>
      <c r="Q69" s="7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</row>
    <row r="70" s="88" customFormat="true" ht="29.1" hidden="false" customHeight="true" outlineLevel="0" collapsed="false">
      <c r="A70" s="1"/>
      <c r="B70" s="1"/>
      <c r="C70" s="1"/>
      <c r="D70" s="1"/>
      <c r="E70" s="2"/>
      <c r="F70" s="3"/>
      <c r="G70" s="4"/>
      <c r="H70" s="1"/>
      <c r="I70" s="4"/>
      <c r="J70" s="5"/>
      <c r="K70" s="6"/>
      <c r="L70" s="6"/>
      <c r="M70" s="6"/>
      <c r="N70" s="1"/>
      <c r="O70" s="1"/>
      <c r="P70" s="1"/>
      <c r="Q70" s="7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</row>
    <row r="71" s="88" customFormat="true" ht="13.8" hidden="false" customHeight="false" outlineLevel="0" collapsed="false">
      <c r="A71" s="1"/>
      <c r="B71" s="1"/>
      <c r="C71" s="1"/>
      <c r="D71" s="1"/>
      <c r="E71" s="2"/>
      <c r="F71" s="3"/>
      <c r="G71" s="4"/>
      <c r="H71" s="1"/>
      <c r="I71" s="4"/>
      <c r="J71" s="5"/>
      <c r="K71" s="6"/>
      <c r="L71" s="6"/>
      <c r="M71" s="6"/>
      <c r="N71" s="1"/>
      <c r="O71" s="1"/>
      <c r="P71" s="1"/>
      <c r="Q71" s="7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</row>
    <row r="72" s="88" customFormat="true" ht="29.1" hidden="false" customHeight="true" outlineLevel="0" collapsed="false">
      <c r="A72" s="1"/>
      <c r="B72" s="1"/>
      <c r="C72" s="1"/>
      <c r="D72" s="1"/>
      <c r="E72" s="2"/>
      <c r="F72" s="3"/>
      <c r="G72" s="4"/>
      <c r="H72" s="1"/>
      <c r="I72" s="4"/>
      <c r="J72" s="5"/>
      <c r="K72" s="6"/>
      <c r="L72" s="6"/>
      <c r="M72" s="6"/>
      <c r="N72" s="1"/>
      <c r="O72" s="1"/>
      <c r="P72" s="1"/>
      <c r="Q72" s="7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</row>
    <row r="73" s="88" customFormat="true" ht="13.8" hidden="false" customHeight="false" outlineLevel="0" collapsed="false">
      <c r="A73" s="1"/>
      <c r="B73" s="1"/>
      <c r="C73" s="1"/>
      <c r="D73" s="1"/>
      <c r="E73" s="2"/>
      <c r="F73" s="3"/>
      <c r="G73" s="4"/>
      <c r="H73" s="1"/>
      <c r="I73" s="4"/>
      <c r="J73" s="5"/>
      <c r="K73" s="6"/>
      <c r="L73" s="6"/>
      <c r="M73" s="6"/>
      <c r="N73" s="1"/>
      <c r="O73" s="1"/>
      <c r="P73" s="1"/>
      <c r="Q73" s="7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</row>
    <row r="74" s="88" customFormat="true" ht="13.8" hidden="false" customHeight="false" outlineLevel="0" collapsed="false">
      <c r="A74" s="1"/>
      <c r="B74" s="1"/>
      <c r="C74" s="1"/>
      <c r="D74" s="1"/>
      <c r="E74" s="2"/>
      <c r="F74" s="3"/>
      <c r="G74" s="4"/>
      <c r="H74" s="1"/>
      <c r="I74" s="4"/>
      <c r="J74" s="5"/>
      <c r="K74" s="6"/>
      <c r="L74" s="6"/>
      <c r="M74" s="6"/>
      <c r="N74" s="1"/>
      <c r="O74" s="1"/>
      <c r="P74" s="1"/>
      <c r="Q74" s="7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</row>
    <row r="75" s="88" customFormat="true" ht="13.8" hidden="false" customHeight="false" outlineLevel="0" collapsed="false">
      <c r="A75" s="1"/>
      <c r="B75" s="1"/>
      <c r="C75" s="1"/>
      <c r="D75" s="1"/>
      <c r="E75" s="2"/>
      <c r="F75" s="3"/>
      <c r="G75" s="4"/>
      <c r="H75" s="1"/>
      <c r="I75" s="4"/>
      <c r="J75" s="5"/>
      <c r="K75" s="6"/>
      <c r="L75" s="6"/>
      <c r="M75" s="6"/>
      <c r="N75" s="1"/>
      <c r="O75" s="1"/>
      <c r="P75" s="1"/>
      <c r="Q75" s="7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</row>
    <row r="76" s="88" customFormat="true" ht="13.8" hidden="false" customHeight="false" outlineLevel="0" collapsed="false">
      <c r="A76" s="1"/>
      <c r="B76" s="1"/>
      <c r="C76" s="1"/>
      <c r="D76" s="1"/>
      <c r="E76" s="2"/>
      <c r="F76" s="3"/>
      <c r="G76" s="4"/>
      <c r="H76" s="1"/>
      <c r="I76" s="4"/>
      <c r="J76" s="5"/>
      <c r="K76" s="6"/>
      <c r="L76" s="6"/>
      <c r="M76" s="6"/>
      <c r="N76" s="1"/>
      <c r="O76" s="1"/>
      <c r="P76" s="1"/>
      <c r="Q76" s="7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</row>
    <row r="77" s="88" customFormat="true" ht="33.95" hidden="false" customHeight="true" outlineLevel="0" collapsed="false">
      <c r="A77" s="1"/>
      <c r="B77" s="1"/>
      <c r="C77" s="1"/>
      <c r="D77" s="1"/>
      <c r="E77" s="2"/>
      <c r="F77" s="3"/>
      <c r="G77" s="4"/>
      <c r="H77" s="1"/>
      <c r="I77" s="4"/>
      <c r="J77" s="5"/>
      <c r="K77" s="6"/>
      <c r="L77" s="6"/>
      <c r="M77" s="6"/>
      <c r="N77" s="1"/>
      <c r="O77" s="1"/>
      <c r="P77" s="1"/>
      <c r="Q77" s="7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</row>
    <row r="78" customFormat="false" ht="26.85" hidden="false" customHeight="true" outlineLevel="0" collapsed="false"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</row>
    <row r="79" customFormat="false" ht="23.85" hidden="false" customHeight="true" outlineLevel="0" collapsed="false"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</row>
    <row r="80" customFormat="false" ht="9.75" hidden="false" customHeight="true" outlineLevel="0" collapsed="false"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</row>
    <row r="81" customFormat="false" ht="28.35" hidden="false" customHeight="true" outlineLevel="0" collapsed="false"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</row>
    <row r="82" customFormat="false" ht="28.15" hidden="false" customHeight="true" outlineLevel="0" collapsed="false"/>
    <row r="83" customFormat="false" ht="13.8" hidden="false" customHeight="true" outlineLevel="0" collapsed="false"/>
    <row r="89" customFormat="false" ht="33.95" hidden="false" customHeight="true" outlineLevel="0" collapsed="false"/>
    <row r="90" customFormat="false" ht="23.1" hidden="false" customHeight="true" outlineLevel="0" collapsed="false"/>
    <row r="91" customFormat="false" ht="26.65" hidden="false" customHeight="true" outlineLevel="0" collapsed="false"/>
  </sheetData>
  <mergeCells count="7">
    <mergeCell ref="A1:O1"/>
    <mergeCell ref="A4:P4"/>
    <mergeCell ref="A6:E6"/>
    <mergeCell ref="A11:I11"/>
    <mergeCell ref="C16:E16"/>
    <mergeCell ref="C22:E22"/>
    <mergeCell ref="C23:E23"/>
  </mergeCells>
  <printOptions headings="false" gridLines="false" gridLinesSet="true" horizontalCentered="false" verticalCentered="false"/>
  <pageMargins left="0.422916666666667" right="0.275694444444444" top="0.671527777777778" bottom="0.393055555555556" header="0.278472222222222" footer="0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29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D1" activeCellId="0" sqref="D1"/>
    </sheetView>
  </sheetViews>
  <sheetFormatPr defaultColWidth="8.83984375" defaultRowHeight="12.75" zeroHeight="false" outlineLevelRow="0" outlineLevelCol="0"/>
  <cols>
    <col collapsed="false" customWidth="true" hidden="false" outlineLevel="0" max="2" min="2" style="0" width="11.45"/>
    <col collapsed="false" customWidth="true" hidden="false" outlineLevel="0" max="3" min="3" style="0" width="15.26"/>
    <col collapsed="false" customWidth="true" hidden="false" outlineLevel="0" max="4" min="4" style="0" width="47.01"/>
    <col collapsed="false" customWidth="true" hidden="false" outlineLevel="0" max="8" min="8" style="0" width="14.65"/>
    <col collapsed="false" customWidth="true" hidden="false" outlineLevel="0" max="9" min="9" style="0" width="13.53"/>
    <col collapsed="false" customWidth="true" hidden="false" outlineLevel="0" max="10" min="10" style="0" width="34.33"/>
    <col collapsed="false" customWidth="true" hidden="false" outlineLevel="0" max="24" min="18" style="0" width="9.23"/>
    <col collapsed="false" customWidth="true" hidden="false" outlineLevel="0" max="29" min="29" style="0" width="13.19"/>
  </cols>
  <sheetData>
    <row r="1" customFormat="false" ht="12.75" hidden="false" customHeight="true" outlineLevel="0" collapsed="false">
      <c r="A1" s="89" t="s">
        <v>35</v>
      </c>
      <c r="B1" s="89" t="s">
        <v>3</v>
      </c>
      <c r="C1" s="89"/>
      <c r="D1" s="89" t="s">
        <v>5</v>
      </c>
      <c r="E1" s="89" t="s">
        <v>6</v>
      </c>
      <c r="F1" s="89" t="s">
        <v>36</v>
      </c>
      <c r="G1" s="89" t="s">
        <v>37</v>
      </c>
      <c r="H1" s="89" t="s">
        <v>38</v>
      </c>
      <c r="I1" s="89" t="s">
        <v>39</v>
      </c>
      <c r="J1" s="89" t="s">
        <v>40</v>
      </c>
      <c r="K1" s="89" t="s">
        <v>41</v>
      </c>
      <c r="L1" s="89" t="s">
        <v>42</v>
      </c>
      <c r="M1" s="89" t="s">
        <v>43</v>
      </c>
      <c r="N1" s="89" t="s">
        <v>44</v>
      </c>
      <c r="O1" s="89" t="s">
        <v>45</v>
      </c>
      <c r="P1" s="89" t="s">
        <v>46</v>
      </c>
      <c r="Q1" s="89" t="s">
        <v>47</v>
      </c>
      <c r="R1" s="89" t="s">
        <v>48</v>
      </c>
      <c r="S1" s="89" t="s">
        <v>49</v>
      </c>
      <c r="T1" s="89" t="s">
        <v>50</v>
      </c>
      <c r="U1" s="89" t="s">
        <v>51</v>
      </c>
      <c r="V1" s="89" t="s">
        <v>52</v>
      </c>
      <c r="W1" s="89" t="s">
        <v>53</v>
      </c>
      <c r="X1" s="89" t="s">
        <v>54</v>
      </c>
      <c r="Y1" s="89" t="s">
        <v>55</v>
      </c>
      <c r="Z1" s="89" t="s">
        <v>56</v>
      </c>
      <c r="AA1" s="89" t="s">
        <v>57</v>
      </c>
      <c r="AB1" s="89" t="s">
        <v>58</v>
      </c>
      <c r="AC1" s="89" t="s">
        <v>59</v>
      </c>
    </row>
    <row r="2" customFormat="false" ht="12.75" hidden="false" customHeight="false" outlineLevel="0" collapsed="false">
      <c r="A2" s="89"/>
      <c r="B2" s="89"/>
      <c r="C2" s="89"/>
      <c r="D2" s="89"/>
      <c r="E2" s="89"/>
      <c r="F2" s="89" t="s">
        <v>60</v>
      </c>
      <c r="G2" s="89" t="s">
        <v>60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customFormat="false" ht="12.75" hidden="false" customHeight="false" outlineLevel="0" collapsed="false">
      <c r="A3" s="90" t="n">
        <v>4</v>
      </c>
      <c r="B3" s="91" t="s">
        <v>61</v>
      </c>
      <c r="C3" s="91" t="s">
        <v>61</v>
      </c>
      <c r="D3" s="92" t="s">
        <v>62</v>
      </c>
      <c r="E3" s="93" t="s">
        <v>63</v>
      </c>
      <c r="F3" s="94" t="n">
        <v>2235</v>
      </c>
      <c r="G3" s="94" t="n">
        <v>186.25</v>
      </c>
      <c r="H3" s="95" t="s">
        <v>64</v>
      </c>
      <c r="I3" s="95" t="s">
        <v>65</v>
      </c>
      <c r="J3" s="95" t="s">
        <v>66</v>
      </c>
      <c r="K3" s="95" t="n">
        <v>4267</v>
      </c>
      <c r="L3" s="95" t="n">
        <v>4267</v>
      </c>
      <c r="M3" s="95" t="n">
        <v>0</v>
      </c>
      <c r="N3" s="96" t="n">
        <v>1</v>
      </c>
      <c r="O3" s="97" t="n">
        <v>43983</v>
      </c>
      <c r="P3" s="97" t="n">
        <v>44896</v>
      </c>
      <c r="Q3" s="98" t="n">
        <v>3.3</v>
      </c>
      <c r="R3" s="99" t="n">
        <v>176</v>
      </c>
      <c r="S3" s="99" t="n">
        <v>160</v>
      </c>
      <c r="T3" s="99" t="n">
        <v>164</v>
      </c>
      <c r="U3" s="99" t="n">
        <v>212</v>
      </c>
      <c r="V3" s="99" t="n">
        <v>166</v>
      </c>
      <c r="W3" s="99" t="n">
        <v>197</v>
      </c>
      <c r="X3" s="99" t="n">
        <v>228</v>
      </c>
      <c r="Y3" s="100" t="n">
        <f aca="false">AVERAGE(R3:X3)</f>
        <v>186.142857142857</v>
      </c>
      <c r="Z3" s="100" t="n">
        <f aca="false">MAX(Y3,G3)</f>
        <v>186.25</v>
      </c>
      <c r="AA3" s="100" t="n">
        <f aca="false">M3/Z3</f>
        <v>0</v>
      </c>
      <c r="AB3" s="100" t="n">
        <f aca="false">ROUNDUP((Z3*2)-M3,0)</f>
        <v>373</v>
      </c>
      <c r="AC3" s="101"/>
    </row>
    <row r="4" customFormat="false" ht="12.75" hidden="false" customHeight="false" outlineLevel="0" collapsed="false">
      <c r="A4" s="90" t="n">
        <v>5</v>
      </c>
      <c r="B4" s="91" t="s">
        <v>67</v>
      </c>
      <c r="C4" s="91" t="s">
        <v>67</v>
      </c>
      <c r="D4" s="92" t="s">
        <v>68</v>
      </c>
      <c r="E4" s="93" t="s">
        <v>21</v>
      </c>
      <c r="F4" s="94" t="n">
        <v>278</v>
      </c>
      <c r="G4" s="94" t="n">
        <v>23.1666666666667</v>
      </c>
      <c r="H4" s="95" t="s">
        <v>64</v>
      </c>
      <c r="I4" s="95" t="s">
        <v>65</v>
      </c>
      <c r="J4" s="95" t="s">
        <v>66</v>
      </c>
      <c r="K4" s="95" t="n">
        <v>808</v>
      </c>
      <c r="L4" s="95" t="n">
        <v>755</v>
      </c>
      <c r="M4" s="95" t="n">
        <v>53</v>
      </c>
      <c r="N4" s="96" t="n">
        <v>0.934405940594059</v>
      </c>
      <c r="O4" s="97" t="n">
        <v>43983</v>
      </c>
      <c r="P4" s="97" t="n">
        <v>44896</v>
      </c>
      <c r="Q4" s="98" t="n">
        <v>3.3</v>
      </c>
      <c r="R4" s="99" t="n">
        <v>8</v>
      </c>
      <c r="S4" s="99" t="n">
        <v>41</v>
      </c>
      <c r="T4" s="99" t="n">
        <v>8</v>
      </c>
      <c r="U4" s="99" t="n">
        <v>32</v>
      </c>
      <c r="V4" s="99" t="n">
        <v>32</v>
      </c>
      <c r="W4" s="99" t="n">
        <v>29</v>
      </c>
      <c r="X4" s="99" t="n">
        <v>32</v>
      </c>
      <c r="Y4" s="100" t="n">
        <f aca="false">AVERAGE(R4:X4)</f>
        <v>26</v>
      </c>
      <c r="Z4" s="100" t="n">
        <f aca="false">MAX(Y4,G4)</f>
        <v>26</v>
      </c>
      <c r="AA4" s="100" t="n">
        <f aca="false">M4/Z4</f>
        <v>2.03846153846154</v>
      </c>
      <c r="AB4" s="100" t="n">
        <v>10</v>
      </c>
      <c r="AC4" s="101"/>
    </row>
    <row r="5" customFormat="false" ht="12.75" hidden="false" customHeight="false" outlineLevel="0" collapsed="false">
      <c r="A5" s="90" t="n">
        <v>7</v>
      </c>
      <c r="B5" s="91" t="s">
        <v>69</v>
      </c>
      <c r="C5" s="91" t="s">
        <v>69</v>
      </c>
      <c r="D5" s="92" t="s">
        <v>70</v>
      </c>
      <c r="E5" s="93" t="s">
        <v>21</v>
      </c>
      <c r="F5" s="94" t="n">
        <v>421</v>
      </c>
      <c r="G5" s="94" t="n">
        <v>35.0833333333333</v>
      </c>
      <c r="H5" s="95" t="s">
        <v>64</v>
      </c>
      <c r="I5" s="95" t="s">
        <v>65</v>
      </c>
      <c r="J5" s="95" t="s">
        <v>66</v>
      </c>
      <c r="K5" s="95" t="n">
        <v>1100</v>
      </c>
      <c r="L5" s="95" t="n">
        <v>1020</v>
      </c>
      <c r="M5" s="95" t="n">
        <v>80</v>
      </c>
      <c r="N5" s="96" t="n">
        <v>0.927272727272727</v>
      </c>
      <c r="O5" s="97" t="n">
        <v>43983</v>
      </c>
      <c r="P5" s="97" t="n">
        <v>44896</v>
      </c>
      <c r="Q5" s="98" t="n">
        <v>3.3</v>
      </c>
      <c r="R5" s="99" t="n">
        <v>33</v>
      </c>
      <c r="S5" s="99" t="n">
        <v>32</v>
      </c>
      <c r="T5" s="99" t="n">
        <v>50</v>
      </c>
      <c r="U5" s="99" t="n">
        <v>47</v>
      </c>
      <c r="V5" s="99" t="n">
        <v>55</v>
      </c>
      <c r="W5" s="99" t="n">
        <v>24</v>
      </c>
      <c r="X5" s="99" t="n">
        <v>44</v>
      </c>
      <c r="Y5" s="100" t="n">
        <f aca="false">AVERAGE(R5:X5)</f>
        <v>40.7142857142857</v>
      </c>
      <c r="Z5" s="100" t="n">
        <f aca="false">MAX(Y5,G5)</f>
        <v>40.7142857142857</v>
      </c>
      <c r="AA5" s="100" t="n">
        <f aca="false">M5/Z5</f>
        <v>1.96491228070175</v>
      </c>
      <c r="AB5" s="100" t="n">
        <v>10</v>
      </c>
      <c r="AC5" s="101"/>
    </row>
    <row r="6" customFormat="false" ht="12.75" hidden="false" customHeight="false" outlineLevel="0" collapsed="false">
      <c r="A6" s="90" t="n">
        <v>10</v>
      </c>
      <c r="B6" s="91" t="s">
        <v>71</v>
      </c>
      <c r="C6" s="91" t="s">
        <v>71</v>
      </c>
      <c r="D6" s="102" t="s">
        <v>72</v>
      </c>
      <c r="E6" s="103" t="s">
        <v>63</v>
      </c>
      <c r="F6" s="94" t="n">
        <v>665</v>
      </c>
      <c r="G6" s="94" t="n">
        <v>55.4166666666667</v>
      </c>
      <c r="H6" s="95" t="s">
        <v>64</v>
      </c>
      <c r="I6" s="95" t="s">
        <v>73</v>
      </c>
      <c r="J6" s="95" t="s">
        <v>74</v>
      </c>
      <c r="K6" s="95" t="n">
        <v>1260</v>
      </c>
      <c r="L6" s="95" t="n">
        <v>1260</v>
      </c>
      <c r="M6" s="95" t="n">
        <v>0</v>
      </c>
      <c r="N6" s="96" t="n">
        <v>1</v>
      </c>
      <c r="O6" s="97" t="n">
        <v>44082</v>
      </c>
      <c r="P6" s="97" t="n">
        <v>44993</v>
      </c>
      <c r="Q6" s="98" t="n">
        <v>6.53333333333333</v>
      </c>
      <c r="R6" s="99" t="n">
        <v>19</v>
      </c>
      <c r="S6" s="99" t="n">
        <v>47</v>
      </c>
      <c r="T6" s="99" t="n">
        <v>43</v>
      </c>
      <c r="U6" s="99" t="n">
        <v>70</v>
      </c>
      <c r="V6" s="99" t="n">
        <v>70</v>
      </c>
      <c r="W6" s="99" t="n">
        <v>67</v>
      </c>
      <c r="X6" s="99" t="n">
        <v>67</v>
      </c>
      <c r="Y6" s="100" t="n">
        <f aca="false">AVERAGE(R6:X6)</f>
        <v>54.7142857142857</v>
      </c>
      <c r="Z6" s="100" t="n">
        <f aca="false">MAX(Y6,G6)</f>
        <v>55.4166666666667</v>
      </c>
      <c r="AA6" s="100" t="n">
        <f aca="false">M6/Z6</f>
        <v>0</v>
      </c>
      <c r="AB6" s="100" t="n">
        <f aca="false">ROUNDUP((Z6*2)-M6,0)</f>
        <v>111</v>
      </c>
      <c r="AC6" s="101"/>
    </row>
    <row r="7" customFormat="false" ht="12.75" hidden="false" customHeight="false" outlineLevel="0" collapsed="false">
      <c r="A7" s="90" t="n">
        <v>14</v>
      </c>
      <c r="B7" s="104" t="s">
        <v>75</v>
      </c>
      <c r="C7" s="104" t="s">
        <v>75</v>
      </c>
      <c r="D7" s="92" t="s">
        <v>76</v>
      </c>
      <c r="E7" s="93" t="s">
        <v>21</v>
      </c>
      <c r="F7" s="94" t="n">
        <v>158</v>
      </c>
      <c r="G7" s="94" t="n">
        <v>13.1666666666667</v>
      </c>
      <c r="H7" s="95" t="s">
        <v>64</v>
      </c>
      <c r="I7" s="95" t="s">
        <v>65</v>
      </c>
      <c r="J7" s="95" t="s">
        <v>66</v>
      </c>
      <c r="K7" s="95" t="n">
        <v>300</v>
      </c>
      <c r="L7" s="95" t="n">
        <v>300</v>
      </c>
      <c r="M7" s="95" t="n">
        <v>0</v>
      </c>
      <c r="N7" s="96" t="n">
        <v>1</v>
      </c>
      <c r="O7" s="97" t="n">
        <v>43983</v>
      </c>
      <c r="P7" s="97" t="n">
        <v>44896</v>
      </c>
      <c r="Q7" s="98" t="n">
        <v>3.3</v>
      </c>
      <c r="R7" s="90" t="n">
        <v>10</v>
      </c>
      <c r="S7" s="90" t="n">
        <v>8</v>
      </c>
      <c r="T7" s="90" t="n">
        <v>20</v>
      </c>
      <c r="U7" s="90" t="n">
        <v>18</v>
      </c>
      <c r="V7" s="90" t="n">
        <v>11</v>
      </c>
      <c r="W7" s="90" t="n">
        <v>8</v>
      </c>
      <c r="X7" s="90" t="n">
        <v>19</v>
      </c>
      <c r="Y7" s="100" t="n">
        <f aca="false">AVERAGE(R7:X7)</f>
        <v>13.4285714285714</v>
      </c>
      <c r="Z7" s="100" t="n">
        <f aca="false">MAX(Y7,G7)</f>
        <v>13.4285714285714</v>
      </c>
      <c r="AA7" s="100" t="n">
        <f aca="false">M7/Z7</f>
        <v>0</v>
      </c>
      <c r="AB7" s="100" t="n">
        <f aca="false">ROUNDUP((Z7*2)-M7,0)</f>
        <v>27</v>
      </c>
      <c r="AC7" s="101"/>
    </row>
    <row r="8" customFormat="false" ht="12.75" hidden="false" customHeight="false" outlineLevel="0" collapsed="false">
      <c r="A8" s="105" t="n">
        <v>21</v>
      </c>
      <c r="B8" s="106" t="s">
        <v>77</v>
      </c>
      <c r="C8" s="106" t="s">
        <v>77</v>
      </c>
      <c r="D8" s="107" t="s">
        <v>78</v>
      </c>
      <c r="E8" s="108" t="s">
        <v>21</v>
      </c>
      <c r="F8" s="109" t="n">
        <v>24</v>
      </c>
      <c r="G8" s="109" t="n">
        <v>2</v>
      </c>
      <c r="H8" s="110" t="s">
        <v>64</v>
      </c>
      <c r="I8" s="110" t="s">
        <v>79</v>
      </c>
      <c r="J8" s="110" t="s">
        <v>80</v>
      </c>
      <c r="K8" s="110" t="n">
        <v>90</v>
      </c>
      <c r="L8" s="110" t="n">
        <v>90</v>
      </c>
      <c r="M8" s="110" t="n">
        <v>0</v>
      </c>
      <c r="N8" s="111" t="n">
        <v>1</v>
      </c>
      <c r="O8" s="112" t="n">
        <v>44036</v>
      </c>
      <c r="P8" s="112" t="n">
        <v>44950</v>
      </c>
      <c r="Q8" s="113" t="n">
        <v>5.06666666666667</v>
      </c>
      <c r="R8" s="105" t="n">
        <v>10</v>
      </c>
      <c r="S8" s="105" t="n">
        <v>10</v>
      </c>
      <c r="T8" s="105" t="n">
        <v>10</v>
      </c>
      <c r="U8" s="105" t="n">
        <v>10</v>
      </c>
      <c r="V8" s="105" t="n">
        <v>10</v>
      </c>
      <c r="W8" s="105" t="n">
        <v>10</v>
      </c>
      <c r="X8" s="105" t="n">
        <v>0</v>
      </c>
      <c r="Y8" s="114" t="n">
        <f aca="false">AVERAGE(R8:X8)</f>
        <v>8.57142857142857</v>
      </c>
      <c r="Z8" s="114" t="n">
        <f aca="false">MAX(Y8,G8)</f>
        <v>8.57142857142857</v>
      </c>
      <c r="AA8" s="114" t="n">
        <f aca="false">M8/Z8</f>
        <v>0</v>
      </c>
      <c r="AB8" s="114" t="n">
        <f aca="false">ROUNDUP((Z8*2)-M8,0)</f>
        <v>18</v>
      </c>
      <c r="AC8" s="115" t="s">
        <v>81</v>
      </c>
    </row>
    <row r="9" customFormat="false" ht="12.75" hidden="false" customHeight="false" outlineLevel="0" collapsed="false">
      <c r="A9" s="105"/>
      <c r="B9" s="116" t="s">
        <v>82</v>
      </c>
      <c r="C9" s="116" t="s">
        <v>82</v>
      </c>
      <c r="D9" s="117" t="s">
        <v>83</v>
      </c>
      <c r="E9" s="108" t="s">
        <v>21</v>
      </c>
      <c r="F9" s="109"/>
      <c r="G9" s="109"/>
      <c r="H9" s="110" t="s">
        <v>64</v>
      </c>
      <c r="I9" s="110" t="s">
        <v>79</v>
      </c>
      <c r="J9" s="110" t="s">
        <v>80</v>
      </c>
      <c r="K9" s="110" t="n">
        <v>50</v>
      </c>
      <c r="L9" s="110" t="n">
        <v>30</v>
      </c>
      <c r="M9" s="110" t="n">
        <v>20</v>
      </c>
      <c r="N9" s="111" t="n">
        <v>0.6</v>
      </c>
      <c r="O9" s="112" t="n">
        <v>44036</v>
      </c>
      <c r="P9" s="112" t="n">
        <v>44950</v>
      </c>
      <c r="Q9" s="113" t="n">
        <v>5.06666666666667</v>
      </c>
      <c r="R9" s="118" t="n">
        <v>0</v>
      </c>
      <c r="S9" s="118" t="n">
        <v>0</v>
      </c>
      <c r="T9" s="118" t="n">
        <v>0</v>
      </c>
      <c r="U9" s="118" t="n">
        <v>0</v>
      </c>
      <c r="V9" s="118" t="n">
        <v>0</v>
      </c>
      <c r="W9" s="118" t="n">
        <v>0</v>
      </c>
      <c r="X9" s="118" t="n">
        <v>10</v>
      </c>
      <c r="Y9" s="114" t="n">
        <f aca="false">AVERAGE(R9:X9)</f>
        <v>1.42857142857143</v>
      </c>
      <c r="Z9" s="114" t="n">
        <f aca="false">MAX(Y9,G9)</f>
        <v>1.42857142857143</v>
      </c>
      <c r="AA9" s="114" t="n">
        <f aca="false">M9/Z9</f>
        <v>14</v>
      </c>
      <c r="AB9" s="114" t="n">
        <f aca="false">ROUNDUP((Z9*2)-M9,0)</f>
        <v>-18</v>
      </c>
      <c r="AC9" s="119"/>
    </row>
    <row r="10" customFormat="false" ht="12.75" hidden="false" customHeight="false" outlineLevel="0" collapsed="false">
      <c r="A10" s="105"/>
      <c r="B10" s="116" t="s">
        <v>84</v>
      </c>
      <c r="C10" s="116" t="s">
        <v>84</v>
      </c>
      <c r="D10" s="117" t="s">
        <v>85</v>
      </c>
      <c r="E10" s="108" t="s">
        <v>86</v>
      </c>
      <c r="F10" s="109" t="n">
        <v>0</v>
      </c>
      <c r="G10" s="109" t="n">
        <v>0</v>
      </c>
      <c r="H10" s="110" t="s">
        <v>64</v>
      </c>
      <c r="I10" s="110" t="s">
        <v>79</v>
      </c>
      <c r="J10" s="110" t="s">
        <v>80</v>
      </c>
      <c r="K10" s="110" t="n">
        <v>32</v>
      </c>
      <c r="L10" s="110" t="n">
        <v>32</v>
      </c>
      <c r="M10" s="110" t="n">
        <v>0</v>
      </c>
      <c r="N10" s="111" t="n">
        <v>1</v>
      </c>
      <c r="O10" s="112" t="n">
        <v>44036</v>
      </c>
      <c r="P10" s="112" t="n">
        <v>44950</v>
      </c>
      <c r="Q10" s="113" t="n">
        <v>5.06666666666667</v>
      </c>
      <c r="R10" s="118" t="n">
        <v>0</v>
      </c>
      <c r="S10" s="118" t="n">
        <v>0</v>
      </c>
      <c r="T10" s="118" t="n">
        <v>0</v>
      </c>
      <c r="U10" s="118" t="n">
        <v>0</v>
      </c>
      <c r="V10" s="118" t="n">
        <v>0</v>
      </c>
      <c r="W10" s="118" t="n">
        <v>0</v>
      </c>
      <c r="X10" s="118" t="n">
        <v>0</v>
      </c>
      <c r="Y10" s="114" t="n">
        <f aca="false">AVERAGE(R10:X10)</f>
        <v>0</v>
      </c>
      <c r="Z10" s="114" t="n">
        <f aca="false">MAX(Y10,G10)</f>
        <v>0</v>
      </c>
      <c r="AA10" s="114" t="e">
        <f aca="false">M10/Z10</f>
        <v>#DIV/0!</v>
      </c>
      <c r="AB10" s="114" t="n">
        <f aca="false">ROUNDUP((Z10*2)-M10,0)</f>
        <v>0</v>
      </c>
      <c r="AC10" s="119"/>
    </row>
    <row r="11" customFormat="false" ht="12.75" hidden="false" customHeight="false" outlineLevel="0" collapsed="false">
      <c r="A11" s="90" t="n">
        <v>23</v>
      </c>
      <c r="B11" s="91" t="s">
        <v>87</v>
      </c>
      <c r="C11" s="91" t="s">
        <v>87</v>
      </c>
      <c r="D11" s="120" t="s">
        <v>88</v>
      </c>
      <c r="E11" s="93" t="s">
        <v>89</v>
      </c>
      <c r="F11" s="94" t="n">
        <v>6</v>
      </c>
      <c r="G11" s="94" t="n">
        <v>0.5</v>
      </c>
      <c r="H11" s="95" t="s">
        <v>64</v>
      </c>
      <c r="I11" s="95" t="s">
        <v>90</v>
      </c>
      <c r="J11" s="95" t="s">
        <v>91</v>
      </c>
      <c r="K11" s="95" t="n">
        <v>42.5</v>
      </c>
      <c r="L11" s="95" t="n">
        <v>152</v>
      </c>
      <c r="M11" s="95" t="n">
        <v>-109.5</v>
      </c>
      <c r="N11" s="96" t="n">
        <v>3.57647058823529</v>
      </c>
      <c r="O11" s="97" t="n">
        <v>44109</v>
      </c>
      <c r="P11" s="97" t="n">
        <v>45021</v>
      </c>
      <c r="Q11" s="98" t="n">
        <v>7.43333333333333</v>
      </c>
      <c r="R11" s="99" t="n">
        <v>0</v>
      </c>
      <c r="S11" s="99" t="n">
        <v>0</v>
      </c>
      <c r="T11" s="99" t="n">
        <v>0</v>
      </c>
      <c r="U11" s="99" t="n">
        <v>0</v>
      </c>
      <c r="V11" s="99" t="n">
        <v>14</v>
      </c>
      <c r="W11" s="99" t="n">
        <v>15</v>
      </c>
      <c r="X11" s="99" t="n">
        <v>47</v>
      </c>
      <c r="Y11" s="100" t="n">
        <f aca="false">AVERAGE(R11:X11)</f>
        <v>10.8571428571429</v>
      </c>
      <c r="Z11" s="100" t="n">
        <f aca="false">MAX(Y11,G11)</f>
        <v>10.8571428571429</v>
      </c>
      <c r="AA11" s="100" t="n">
        <f aca="false">M11/Z11</f>
        <v>-10.0855263157895</v>
      </c>
      <c r="AB11" s="100" t="n">
        <v>20</v>
      </c>
      <c r="AC11" s="101"/>
    </row>
    <row r="12" customFormat="false" ht="38.25" hidden="false" customHeight="false" outlineLevel="0" collapsed="false">
      <c r="A12" s="90" t="n">
        <v>36</v>
      </c>
      <c r="B12" s="91" t="s">
        <v>92</v>
      </c>
      <c r="C12" s="104" t="s">
        <v>93</v>
      </c>
      <c r="D12" s="92" t="s">
        <v>94</v>
      </c>
      <c r="E12" s="93" t="s">
        <v>95</v>
      </c>
      <c r="F12" s="94" t="n">
        <v>1</v>
      </c>
      <c r="G12" s="94" t="n">
        <v>0.0833333333333333</v>
      </c>
      <c r="H12" s="95" t="s">
        <v>96</v>
      </c>
      <c r="I12" s="95"/>
      <c r="J12" s="95"/>
      <c r="K12" s="95"/>
      <c r="L12" s="95"/>
      <c r="M12" s="95"/>
      <c r="N12" s="96"/>
      <c r="O12" s="97"/>
      <c r="P12" s="97"/>
      <c r="Q12" s="98"/>
      <c r="R12" s="90" t="n">
        <v>0</v>
      </c>
      <c r="S12" s="90" t="n">
        <v>0</v>
      </c>
      <c r="T12" s="90" t="n">
        <v>0</v>
      </c>
      <c r="U12" s="90" t="n">
        <v>1</v>
      </c>
      <c r="V12" s="90" t="n">
        <v>0</v>
      </c>
      <c r="W12" s="90" t="n">
        <v>0</v>
      </c>
      <c r="X12" s="90" t="n">
        <v>0</v>
      </c>
      <c r="Y12" s="100" t="n">
        <f aca="false">AVERAGE(R12:X12)</f>
        <v>0.142857142857143</v>
      </c>
      <c r="Z12" s="100" t="n">
        <f aca="false">MAX(Y12,G12)</f>
        <v>0.142857142857143</v>
      </c>
      <c r="AA12" s="100" t="n">
        <f aca="false">M12/Z12</f>
        <v>0</v>
      </c>
      <c r="AB12" s="100" t="n">
        <v>1</v>
      </c>
      <c r="AC12" s="121" t="s">
        <v>97</v>
      </c>
    </row>
    <row r="13" customFormat="false" ht="12.75" hidden="false" customHeight="false" outlineLevel="0" collapsed="false">
      <c r="A13" s="90" t="n">
        <v>38</v>
      </c>
      <c r="B13" s="91" t="s">
        <v>98</v>
      </c>
      <c r="C13" s="104" t="s">
        <v>99</v>
      </c>
      <c r="D13" s="120" t="s">
        <v>100</v>
      </c>
      <c r="E13" s="93" t="s">
        <v>21</v>
      </c>
      <c r="F13" s="94" t="n">
        <v>1706</v>
      </c>
      <c r="G13" s="94" t="n">
        <v>142.166666666667</v>
      </c>
      <c r="H13" s="95" t="s">
        <v>64</v>
      </c>
      <c r="I13" s="95" t="s">
        <v>101</v>
      </c>
      <c r="J13" s="95" t="s">
        <v>102</v>
      </c>
      <c r="K13" s="95" t="n">
        <v>4300</v>
      </c>
      <c r="L13" s="95" t="n">
        <v>4078</v>
      </c>
      <c r="M13" s="95" t="n">
        <v>222</v>
      </c>
      <c r="N13" s="96" t="n">
        <v>0.948372093023256</v>
      </c>
      <c r="O13" s="97" t="n">
        <v>43983</v>
      </c>
      <c r="P13" s="97" t="n">
        <v>44896</v>
      </c>
      <c r="Q13" s="98" t="n">
        <v>3.3</v>
      </c>
      <c r="R13" s="90" t="n">
        <v>215</v>
      </c>
      <c r="S13" s="90" t="n">
        <v>220</v>
      </c>
      <c r="T13" s="90" t="n">
        <v>223</v>
      </c>
      <c r="U13" s="90" t="n">
        <v>210</v>
      </c>
      <c r="V13" s="90" t="n">
        <v>175</v>
      </c>
      <c r="W13" s="90" t="n">
        <v>207</v>
      </c>
      <c r="X13" s="90" t="n">
        <v>219</v>
      </c>
      <c r="Y13" s="100" t="n">
        <f aca="false">AVERAGE(R13:X13)</f>
        <v>209.857142857143</v>
      </c>
      <c r="Z13" s="100" t="n">
        <f aca="false">MAX(Y13,G13)</f>
        <v>209.857142857143</v>
      </c>
      <c r="AA13" s="100" t="n">
        <f aca="false">M13/Z13</f>
        <v>1.05786249149081</v>
      </c>
      <c r="AB13" s="100" t="n">
        <f aca="false">ROUNDUP((Z13*2)-M13,0)</f>
        <v>198</v>
      </c>
      <c r="AC13" s="101"/>
    </row>
    <row r="14" customFormat="false" ht="25.5" hidden="false" customHeight="false" outlineLevel="0" collapsed="false">
      <c r="A14" s="90" t="n">
        <v>40</v>
      </c>
      <c r="B14" s="91" t="s">
        <v>103</v>
      </c>
      <c r="C14" s="104" t="s">
        <v>104</v>
      </c>
      <c r="D14" s="122" t="s">
        <v>105</v>
      </c>
      <c r="E14" s="93" t="s">
        <v>106</v>
      </c>
      <c r="F14" s="94" t="n">
        <v>200</v>
      </c>
      <c r="G14" s="94" t="n">
        <v>16.6666666666667</v>
      </c>
      <c r="H14" s="95" t="s">
        <v>64</v>
      </c>
      <c r="I14" s="95" t="s">
        <v>107</v>
      </c>
      <c r="J14" s="95" t="s">
        <v>80</v>
      </c>
      <c r="K14" s="95" t="n">
        <v>338</v>
      </c>
      <c r="L14" s="95" t="n">
        <v>338</v>
      </c>
      <c r="M14" s="95" t="n">
        <v>0</v>
      </c>
      <c r="N14" s="96" t="n">
        <v>1</v>
      </c>
      <c r="O14" s="97" t="n">
        <v>44004</v>
      </c>
      <c r="P14" s="97" t="n">
        <v>44917</v>
      </c>
      <c r="Q14" s="98" t="n">
        <v>4</v>
      </c>
      <c r="R14" s="90" t="n">
        <v>22</v>
      </c>
      <c r="S14" s="90" t="n">
        <v>12</v>
      </c>
      <c r="T14" s="90" t="n">
        <v>9</v>
      </c>
      <c r="U14" s="90" t="n">
        <v>12</v>
      </c>
      <c r="V14" s="90" t="n">
        <v>6</v>
      </c>
      <c r="W14" s="90" t="n">
        <v>2</v>
      </c>
      <c r="X14" s="90" t="n">
        <v>22</v>
      </c>
      <c r="Y14" s="100" t="n">
        <f aca="false">AVERAGE(R14:X14)</f>
        <v>12.1428571428571</v>
      </c>
      <c r="Z14" s="100" t="n">
        <f aca="false">MAX(Y14,G14)</f>
        <v>16.6666666666667</v>
      </c>
      <c r="AA14" s="100" t="n">
        <f aca="false">M14/Z14</f>
        <v>0</v>
      </c>
      <c r="AB14" s="100" t="n">
        <f aca="false">ROUNDUP((Z14*2)-M14,0)</f>
        <v>34</v>
      </c>
      <c r="AC14" s="101"/>
    </row>
    <row r="15" customFormat="false" ht="12.75" hidden="false" customHeight="false" outlineLevel="0" collapsed="false">
      <c r="A15" s="90" t="n">
        <v>41</v>
      </c>
      <c r="B15" s="123"/>
      <c r="C15" s="104" t="s">
        <v>108</v>
      </c>
      <c r="D15" s="120" t="s">
        <v>109</v>
      </c>
      <c r="E15" s="93" t="s">
        <v>86</v>
      </c>
      <c r="F15" s="94" t="n">
        <v>112</v>
      </c>
      <c r="G15" s="94" t="n">
        <v>9.33333333333333</v>
      </c>
      <c r="H15" s="95" t="s">
        <v>96</v>
      </c>
      <c r="I15" s="95"/>
      <c r="J15" s="95"/>
      <c r="K15" s="95"/>
      <c r="L15" s="95"/>
      <c r="M15" s="95" t="n">
        <v>0</v>
      </c>
      <c r="N15" s="96"/>
      <c r="O15" s="97"/>
      <c r="P15" s="97"/>
      <c r="Q15" s="98"/>
      <c r="R15" s="90" t="n">
        <v>8</v>
      </c>
      <c r="S15" s="90" t="n">
        <v>9</v>
      </c>
      <c r="T15" s="90" t="n">
        <v>6</v>
      </c>
      <c r="U15" s="90" t="n">
        <v>4</v>
      </c>
      <c r="V15" s="90" t="n">
        <v>4</v>
      </c>
      <c r="W15" s="90" t="n">
        <v>5</v>
      </c>
      <c r="X15" s="90" t="n">
        <v>4</v>
      </c>
      <c r="Y15" s="100" t="n">
        <f aca="false">AVERAGE(R15:X15)</f>
        <v>5.71428571428571</v>
      </c>
      <c r="Z15" s="100" t="n">
        <f aca="false">MAX(Y15,G15)</f>
        <v>9.33333333333333</v>
      </c>
      <c r="AA15" s="100" t="n">
        <f aca="false">M15/Z15</f>
        <v>0</v>
      </c>
      <c r="AB15" s="100" t="n">
        <f aca="false">ROUNDUP((Z15*2)-M15,0)</f>
        <v>19</v>
      </c>
      <c r="AC15" s="101"/>
    </row>
    <row r="16" customFormat="false" ht="12.75" hidden="false" customHeight="false" outlineLevel="0" collapsed="false">
      <c r="A16" s="90"/>
      <c r="B16" s="91" t="s">
        <v>110</v>
      </c>
      <c r="C16" s="124"/>
      <c r="D16" s="125"/>
      <c r="E16" s="126"/>
      <c r="F16" s="94" t="n">
        <v>0</v>
      </c>
      <c r="G16" s="94" t="n">
        <v>0</v>
      </c>
      <c r="H16" s="95" t="s">
        <v>64</v>
      </c>
      <c r="I16" s="95" t="s">
        <v>107</v>
      </c>
      <c r="J16" s="95" t="s">
        <v>80</v>
      </c>
      <c r="K16" s="95" t="n">
        <v>130</v>
      </c>
      <c r="L16" s="95" t="n">
        <v>130</v>
      </c>
      <c r="M16" s="95" t="n">
        <v>0</v>
      </c>
      <c r="N16" s="96" t="n">
        <v>1</v>
      </c>
      <c r="O16" s="97" t="n">
        <v>44004</v>
      </c>
      <c r="P16" s="97" t="n">
        <v>44917</v>
      </c>
      <c r="Q16" s="98" t="n">
        <v>4</v>
      </c>
      <c r="R16" s="99"/>
      <c r="S16" s="99"/>
      <c r="T16" s="99"/>
      <c r="U16" s="99"/>
      <c r="V16" s="99"/>
      <c r="W16" s="99"/>
      <c r="X16" s="99"/>
      <c r="Y16" s="100" t="e">
        <f aca="false">AVERAGE(R16:X16)</f>
        <v>#DIV/0!</v>
      </c>
      <c r="Z16" s="100" t="e">
        <f aca="false">MAX(Y16,G16)</f>
        <v>#DIV/0!</v>
      </c>
      <c r="AA16" s="100" t="e">
        <f aca="false">M16/Z16</f>
        <v>#DIV/0!</v>
      </c>
      <c r="AB16" s="100" t="e">
        <f aca="false">ROUNDUP((Z16*2)-M16,0)</f>
        <v>#DIV/0!</v>
      </c>
      <c r="AC16" s="101"/>
    </row>
    <row r="17" customFormat="false" ht="12.75" hidden="false" customHeight="false" outlineLevel="0" collapsed="false">
      <c r="A17" s="90"/>
      <c r="B17" s="91" t="s">
        <v>111</v>
      </c>
      <c r="C17" s="91"/>
      <c r="D17" s="125"/>
      <c r="E17" s="126"/>
      <c r="F17" s="94"/>
      <c r="G17" s="94"/>
      <c r="H17" s="95" t="s">
        <v>96</v>
      </c>
      <c r="I17" s="95"/>
      <c r="J17" s="95"/>
      <c r="K17" s="95"/>
      <c r="L17" s="95"/>
      <c r="M17" s="95"/>
      <c r="N17" s="96"/>
      <c r="O17" s="97"/>
      <c r="P17" s="97"/>
      <c r="Q17" s="98"/>
      <c r="R17" s="99"/>
      <c r="S17" s="99"/>
      <c r="T17" s="99"/>
      <c r="U17" s="99"/>
      <c r="V17" s="99"/>
      <c r="W17" s="99"/>
      <c r="X17" s="99"/>
      <c r="Y17" s="100" t="e">
        <f aca="false">AVERAGE(R17:X17)</f>
        <v>#DIV/0!</v>
      </c>
      <c r="Z17" s="100" t="e">
        <f aca="false">MAX(Y17,G17)</f>
        <v>#DIV/0!</v>
      </c>
      <c r="AA17" s="100" t="e">
        <f aca="false">M17/Z17</f>
        <v>#DIV/0!</v>
      </c>
      <c r="AB17" s="100" t="e">
        <f aca="false">ROUNDUP((Z17*2)-M17,0)</f>
        <v>#DIV/0!</v>
      </c>
      <c r="AC17" s="101"/>
    </row>
    <row r="18" customFormat="false" ht="38.25" hidden="false" customHeight="false" outlineLevel="0" collapsed="false">
      <c r="A18" s="90" t="n">
        <v>42</v>
      </c>
      <c r="B18" s="91" t="s">
        <v>112</v>
      </c>
      <c r="C18" s="104" t="s">
        <v>113</v>
      </c>
      <c r="D18" s="120" t="s">
        <v>114</v>
      </c>
      <c r="E18" s="93" t="s">
        <v>86</v>
      </c>
      <c r="F18" s="94" t="n">
        <v>106</v>
      </c>
      <c r="G18" s="94" t="n">
        <v>8.83333333333333</v>
      </c>
      <c r="H18" s="95" t="s">
        <v>96</v>
      </c>
      <c r="I18" s="95"/>
      <c r="J18" s="95"/>
      <c r="K18" s="95"/>
      <c r="L18" s="95"/>
      <c r="M18" s="95"/>
      <c r="N18" s="96"/>
      <c r="O18" s="97"/>
      <c r="P18" s="97"/>
      <c r="Q18" s="98"/>
      <c r="R18" s="99" t="n">
        <v>7</v>
      </c>
      <c r="S18" s="99" t="n">
        <v>12</v>
      </c>
      <c r="T18" s="99" t="n">
        <v>10</v>
      </c>
      <c r="U18" s="99" t="n">
        <v>11</v>
      </c>
      <c r="V18" s="99" t="n">
        <v>10</v>
      </c>
      <c r="W18" s="99" t="n">
        <v>5</v>
      </c>
      <c r="X18" s="99" t="n">
        <v>10</v>
      </c>
      <c r="Y18" s="100" t="n">
        <f aca="false">AVERAGE(R18:X18)</f>
        <v>9.28571428571429</v>
      </c>
      <c r="Z18" s="100" t="n">
        <f aca="false">MAX(Y18,G18)</f>
        <v>9.28571428571429</v>
      </c>
      <c r="AA18" s="100" t="n">
        <f aca="false">M18/Z18</f>
        <v>0</v>
      </c>
      <c r="AB18" s="100" t="n">
        <f aca="false">ROUNDUP((Z18*2)-M18,0)</f>
        <v>19</v>
      </c>
      <c r="AC18" s="121" t="s">
        <v>115</v>
      </c>
    </row>
    <row r="19" customFormat="false" ht="12.75" hidden="false" customHeight="false" outlineLevel="0" collapsed="false">
      <c r="A19" s="90" t="n">
        <v>54</v>
      </c>
      <c r="B19" s="91" t="s">
        <v>116</v>
      </c>
      <c r="C19" s="104" t="s">
        <v>116</v>
      </c>
      <c r="D19" s="92" t="s">
        <v>117</v>
      </c>
      <c r="E19" s="93" t="s">
        <v>21</v>
      </c>
      <c r="F19" s="94" t="n">
        <v>190</v>
      </c>
      <c r="G19" s="94" t="n">
        <v>15.8333333333333</v>
      </c>
      <c r="H19" s="95" t="s">
        <v>64</v>
      </c>
      <c r="I19" s="95"/>
      <c r="J19" s="95"/>
      <c r="K19" s="95" t="n">
        <v>164</v>
      </c>
      <c r="L19" s="95" t="n">
        <v>164</v>
      </c>
      <c r="M19" s="95" t="n">
        <v>0</v>
      </c>
      <c r="N19" s="96" t="n">
        <v>1</v>
      </c>
      <c r="O19" s="97"/>
      <c r="P19" s="97"/>
      <c r="Q19" s="98"/>
      <c r="R19" s="90" t="n">
        <v>17</v>
      </c>
      <c r="S19" s="90" t="n">
        <v>26</v>
      </c>
      <c r="T19" s="90" t="n">
        <v>14</v>
      </c>
      <c r="U19" s="90" t="n">
        <v>17</v>
      </c>
      <c r="V19" s="90" t="n">
        <v>13</v>
      </c>
      <c r="W19" s="90" t="n">
        <v>12</v>
      </c>
      <c r="X19" s="90" t="n">
        <v>11</v>
      </c>
      <c r="Y19" s="100" t="n">
        <f aca="false">AVERAGE(R19:X19)</f>
        <v>15.7142857142857</v>
      </c>
      <c r="Z19" s="100" t="n">
        <f aca="false">MAX(Y19,G19)</f>
        <v>15.8333333333333</v>
      </c>
      <c r="AA19" s="100" t="n">
        <f aca="false">M19/Z19</f>
        <v>0</v>
      </c>
      <c r="AB19" s="100" t="n">
        <f aca="false">ROUNDUP((Z19*2)-M19,0)</f>
        <v>32</v>
      </c>
      <c r="AC19" s="101"/>
    </row>
    <row r="20" customFormat="false" ht="12.75" hidden="false" customHeight="false" outlineLevel="0" collapsed="false">
      <c r="A20" s="90" t="n">
        <v>58</v>
      </c>
      <c r="B20" s="91" t="s">
        <v>118</v>
      </c>
      <c r="C20" s="91" t="s">
        <v>118</v>
      </c>
      <c r="D20" s="127" t="s">
        <v>119</v>
      </c>
      <c r="E20" s="93" t="s">
        <v>21</v>
      </c>
      <c r="F20" s="94" t="n">
        <v>21</v>
      </c>
      <c r="G20" s="94" t="n">
        <v>1.75</v>
      </c>
      <c r="H20" s="95" t="s">
        <v>120</v>
      </c>
      <c r="I20" s="95"/>
      <c r="J20" s="95"/>
      <c r="K20" s="95" t="n">
        <v>6</v>
      </c>
      <c r="L20" s="95" t="n">
        <v>2</v>
      </c>
      <c r="M20" s="95" t="n">
        <v>4</v>
      </c>
      <c r="N20" s="96" t="n">
        <v>0.333333333333333</v>
      </c>
      <c r="O20" s="97"/>
      <c r="P20" s="97"/>
      <c r="Q20" s="98"/>
      <c r="R20" s="99" t="n">
        <v>1</v>
      </c>
      <c r="S20" s="99" t="n">
        <v>0</v>
      </c>
      <c r="T20" s="99" t="n">
        <v>1</v>
      </c>
      <c r="U20" s="99" t="n">
        <v>1</v>
      </c>
      <c r="V20" s="99" t="n">
        <v>1</v>
      </c>
      <c r="W20" s="99" t="n">
        <v>0</v>
      </c>
      <c r="X20" s="99" t="n">
        <v>2</v>
      </c>
      <c r="Y20" s="100" t="n">
        <f aca="false">AVERAGE(R20:X20)</f>
        <v>0.857142857142857</v>
      </c>
      <c r="Z20" s="100" t="n">
        <f aca="false">MAX(Y20,G20)</f>
        <v>1.75</v>
      </c>
      <c r="AA20" s="100" t="n">
        <f aca="false">M20/Z20</f>
        <v>2.28571428571429</v>
      </c>
      <c r="AB20" s="100" t="n">
        <v>4</v>
      </c>
      <c r="AC20" s="101"/>
    </row>
    <row r="21" customFormat="false" ht="12.75" hidden="false" customHeight="false" outlineLevel="0" collapsed="false">
      <c r="A21" s="90" t="n">
        <v>61</v>
      </c>
      <c r="B21" s="91" t="s">
        <v>121</v>
      </c>
      <c r="C21" s="104" t="s">
        <v>121</v>
      </c>
      <c r="D21" s="127" t="s">
        <v>122</v>
      </c>
      <c r="E21" s="128" t="s">
        <v>123</v>
      </c>
      <c r="F21" s="94" t="n">
        <v>96</v>
      </c>
      <c r="G21" s="94" t="n">
        <v>8</v>
      </c>
      <c r="H21" s="95" t="s">
        <v>64</v>
      </c>
      <c r="I21" s="95" t="s">
        <v>124</v>
      </c>
      <c r="J21" s="95" t="s">
        <v>125</v>
      </c>
      <c r="K21" s="95" t="n">
        <v>41.75</v>
      </c>
      <c r="L21" s="95" t="n">
        <v>42</v>
      </c>
      <c r="M21" s="95" t="n">
        <v>-0.25</v>
      </c>
      <c r="N21" s="96" t="n">
        <v>1.0059880239521</v>
      </c>
      <c r="O21" s="97" t="n">
        <v>44081</v>
      </c>
      <c r="P21" s="97" t="n">
        <v>44992</v>
      </c>
      <c r="Q21" s="98" t="n">
        <v>6.5</v>
      </c>
      <c r="R21" s="99" t="n">
        <v>12</v>
      </c>
      <c r="S21" s="99" t="n">
        <v>9</v>
      </c>
      <c r="T21" s="99" t="n">
        <v>7</v>
      </c>
      <c r="U21" s="99" t="n">
        <v>14</v>
      </c>
      <c r="V21" s="99" t="n">
        <v>7</v>
      </c>
      <c r="W21" s="99" t="n">
        <v>7</v>
      </c>
      <c r="X21" s="99" t="n">
        <v>10</v>
      </c>
      <c r="Y21" s="100" t="n">
        <f aca="false">AVERAGE(R21:X21)</f>
        <v>9.42857142857143</v>
      </c>
      <c r="Z21" s="100" t="n">
        <f aca="false">MAX(Y21,G21)</f>
        <v>9.42857142857143</v>
      </c>
      <c r="AA21" s="100" t="n">
        <f aca="false">M21/Z21</f>
        <v>-0.0265151515151515</v>
      </c>
      <c r="AB21" s="100" t="n">
        <v>25</v>
      </c>
      <c r="AC21" s="101"/>
    </row>
    <row r="22" customFormat="false" ht="12.75" hidden="false" customHeight="false" outlineLevel="0" collapsed="false">
      <c r="A22" s="90" t="n">
        <v>62</v>
      </c>
      <c r="B22" s="91" t="s">
        <v>126</v>
      </c>
      <c r="C22" s="104" t="s">
        <v>126</v>
      </c>
      <c r="D22" s="127" t="s">
        <v>127</v>
      </c>
      <c r="E22" s="128" t="s">
        <v>123</v>
      </c>
      <c r="F22" s="94" t="n">
        <v>12</v>
      </c>
      <c r="G22" s="94" t="n">
        <v>1</v>
      </c>
      <c r="H22" s="95" t="s">
        <v>64</v>
      </c>
      <c r="I22" s="95" t="s">
        <v>124</v>
      </c>
      <c r="J22" s="95" t="s">
        <v>125</v>
      </c>
      <c r="K22" s="95" t="n">
        <v>37.5</v>
      </c>
      <c r="L22" s="95" t="n">
        <v>37</v>
      </c>
      <c r="M22" s="95" t="n">
        <v>0.5</v>
      </c>
      <c r="N22" s="96" t="n">
        <v>0.986666666666667</v>
      </c>
      <c r="O22" s="97" t="n">
        <v>44081</v>
      </c>
      <c r="P22" s="97" t="n">
        <v>44992</v>
      </c>
      <c r="Q22" s="98" t="n">
        <v>6.5</v>
      </c>
      <c r="R22" s="99" t="n">
        <v>2</v>
      </c>
      <c r="S22" s="99" t="n">
        <v>2</v>
      </c>
      <c r="T22" s="99" t="n">
        <v>1</v>
      </c>
      <c r="U22" s="99" t="n">
        <v>1</v>
      </c>
      <c r="V22" s="99" t="n">
        <v>2</v>
      </c>
      <c r="W22" s="99" t="n">
        <v>1</v>
      </c>
      <c r="X22" s="99" t="n">
        <v>1</v>
      </c>
      <c r="Y22" s="100" t="n">
        <f aca="false">AVERAGE(R22:X22)</f>
        <v>1.42857142857143</v>
      </c>
      <c r="Z22" s="100" t="n">
        <f aca="false">MAX(Y22,G22)</f>
        <v>1.42857142857143</v>
      </c>
      <c r="AA22" s="100" t="n">
        <f aca="false">M22/Z22</f>
        <v>0.35</v>
      </c>
      <c r="AB22" s="100" t="n">
        <v>4</v>
      </c>
      <c r="AC22" s="101"/>
    </row>
    <row r="23" customFormat="false" ht="38.25" hidden="false" customHeight="false" outlineLevel="0" collapsed="false">
      <c r="A23" s="90" t="n">
        <v>66</v>
      </c>
      <c r="B23" s="104" t="s">
        <v>128</v>
      </c>
      <c r="C23" s="104" t="s">
        <v>128</v>
      </c>
      <c r="D23" s="129" t="s">
        <v>129</v>
      </c>
      <c r="E23" s="128"/>
      <c r="F23" s="94" t="n">
        <v>2</v>
      </c>
      <c r="G23" s="94" t="n">
        <v>0.166666666666667</v>
      </c>
      <c r="H23" s="95" t="s">
        <v>120</v>
      </c>
      <c r="I23" s="95" t="s">
        <v>130</v>
      </c>
      <c r="J23" s="95"/>
      <c r="K23" s="95" t="n">
        <v>1</v>
      </c>
      <c r="L23" s="95" t="n">
        <v>1</v>
      </c>
      <c r="M23" s="95" t="n">
        <v>0</v>
      </c>
      <c r="N23" s="96" t="n">
        <v>1</v>
      </c>
      <c r="O23" s="97"/>
      <c r="P23" s="97"/>
      <c r="Q23" s="98"/>
      <c r="R23" s="90" t="n">
        <v>0</v>
      </c>
      <c r="S23" s="90" t="n">
        <v>1</v>
      </c>
      <c r="T23" s="90" t="n">
        <v>0</v>
      </c>
      <c r="U23" s="90" t="n">
        <v>0</v>
      </c>
      <c r="V23" s="90" t="n">
        <v>0</v>
      </c>
      <c r="W23" s="90" t="n">
        <v>0</v>
      </c>
      <c r="X23" s="90" t="n">
        <v>0</v>
      </c>
      <c r="Y23" s="100" t="n">
        <f aca="false">AVERAGE(R23:X23)</f>
        <v>0.142857142857143</v>
      </c>
      <c r="Z23" s="100" t="n">
        <f aca="false">MAX(Y23,G23)</f>
        <v>0.166666666666667</v>
      </c>
      <c r="AA23" s="100" t="n">
        <f aca="false">M23/Z23</f>
        <v>0</v>
      </c>
      <c r="AB23" s="100" t="n">
        <f aca="false">ROUNDUP((Z23*2)-M23,0)</f>
        <v>1</v>
      </c>
      <c r="AC23" s="121" t="s">
        <v>131</v>
      </c>
    </row>
    <row r="24" customFormat="false" ht="12.75" hidden="false" customHeight="false" outlineLevel="0" collapsed="false">
      <c r="A24" s="90" t="n">
        <v>68</v>
      </c>
      <c r="B24" s="130" t="s">
        <v>132</v>
      </c>
      <c r="C24" s="130" t="s">
        <v>132</v>
      </c>
      <c r="D24" s="130" t="s">
        <v>133</v>
      </c>
      <c r="E24" s="128"/>
      <c r="F24" s="94" t="n">
        <v>12</v>
      </c>
      <c r="G24" s="94" t="n">
        <v>1</v>
      </c>
      <c r="H24" s="95" t="s">
        <v>120</v>
      </c>
      <c r="I24" s="95" t="s">
        <v>130</v>
      </c>
      <c r="J24" s="95"/>
      <c r="K24" s="95" t="n">
        <v>3</v>
      </c>
      <c r="L24" s="95" t="n">
        <v>3</v>
      </c>
      <c r="M24" s="95" t="n">
        <v>0</v>
      </c>
      <c r="N24" s="96" t="n">
        <v>1</v>
      </c>
      <c r="O24" s="97"/>
      <c r="P24" s="97"/>
      <c r="Q24" s="98"/>
      <c r="R24" s="131" t="n">
        <v>0</v>
      </c>
      <c r="S24" s="131" t="n">
        <v>0</v>
      </c>
      <c r="T24" s="131" t="n">
        <v>0</v>
      </c>
      <c r="U24" s="131" t="n">
        <v>1</v>
      </c>
      <c r="V24" s="131" t="n">
        <v>1</v>
      </c>
      <c r="W24" s="131" t="n">
        <v>0</v>
      </c>
      <c r="X24" s="131" t="n">
        <v>1</v>
      </c>
      <c r="Y24" s="100" t="n">
        <f aca="false">AVERAGE(R24:X24)</f>
        <v>0.428571428571429</v>
      </c>
      <c r="Z24" s="100" t="n">
        <f aca="false">MAX(Y24,G24)</f>
        <v>1</v>
      </c>
      <c r="AA24" s="100" t="n">
        <f aca="false">M24/Z24</f>
        <v>0</v>
      </c>
      <c r="AB24" s="100" t="n">
        <f aca="false">ROUNDUP((Z24*2)-M24,0)</f>
        <v>2</v>
      </c>
      <c r="AC24" s="101"/>
    </row>
    <row r="25" customFormat="false" ht="38.25" hidden="false" customHeight="false" outlineLevel="0" collapsed="false">
      <c r="A25" s="90" t="n">
        <v>70</v>
      </c>
      <c r="B25" s="132" t="s">
        <v>134</v>
      </c>
      <c r="C25" s="132" t="s">
        <v>134</v>
      </c>
      <c r="D25" s="127" t="s">
        <v>135</v>
      </c>
      <c r="E25" s="131" t="s">
        <v>136</v>
      </c>
      <c r="F25" s="94" t="n">
        <v>1</v>
      </c>
      <c r="G25" s="94" t="n">
        <v>0.0833333333333333</v>
      </c>
      <c r="H25" s="95" t="s">
        <v>120</v>
      </c>
      <c r="I25" s="95" t="s">
        <v>137</v>
      </c>
      <c r="J25" s="95"/>
      <c r="K25" s="95" t="n">
        <v>1</v>
      </c>
      <c r="L25" s="95" t="n">
        <v>0</v>
      </c>
      <c r="M25" s="95" t="n">
        <v>1</v>
      </c>
      <c r="N25" s="96" t="n">
        <v>0</v>
      </c>
      <c r="O25" s="97"/>
      <c r="P25" s="97"/>
      <c r="Q25" s="98"/>
      <c r="R25" s="133" t="n">
        <v>0</v>
      </c>
      <c r="S25" s="133" t="n">
        <v>0</v>
      </c>
      <c r="T25" s="133" t="n">
        <v>0</v>
      </c>
      <c r="U25" s="133" t="n">
        <v>0</v>
      </c>
      <c r="V25" s="133" t="n">
        <v>0</v>
      </c>
      <c r="W25" s="133" t="n">
        <v>0</v>
      </c>
      <c r="X25" s="133" t="n">
        <v>0</v>
      </c>
      <c r="Y25" s="100" t="n">
        <f aca="false">AVERAGE(R25:X25)</f>
        <v>0</v>
      </c>
      <c r="Z25" s="100" t="n">
        <f aca="false">MAX(Y25,G25)</f>
        <v>0.0833333333333333</v>
      </c>
      <c r="AA25" s="100" t="n">
        <f aca="false">M25/Z25</f>
        <v>12</v>
      </c>
      <c r="AB25" s="100" t="n">
        <v>1</v>
      </c>
      <c r="AC25" s="121" t="s">
        <v>97</v>
      </c>
    </row>
    <row r="26" customFormat="false" ht="12.75" hidden="false" customHeight="false" outlineLevel="0" collapsed="false">
      <c r="A26" s="90" t="n">
        <v>71</v>
      </c>
      <c r="B26" s="104" t="s">
        <v>138</v>
      </c>
      <c r="C26" s="104" t="s">
        <v>138</v>
      </c>
      <c r="D26" s="134" t="s">
        <v>139</v>
      </c>
      <c r="E26" s="95"/>
      <c r="F26" s="135" t="n">
        <v>121</v>
      </c>
      <c r="G26" s="135" t="n">
        <v>10.0833333333333</v>
      </c>
      <c r="H26" s="95" t="s">
        <v>96</v>
      </c>
      <c r="I26" s="95"/>
      <c r="J26" s="95"/>
      <c r="K26" s="95"/>
      <c r="L26" s="95"/>
      <c r="M26" s="95" t="n">
        <v>0</v>
      </c>
      <c r="N26" s="96"/>
      <c r="O26" s="97"/>
      <c r="P26" s="97"/>
      <c r="Q26" s="98"/>
      <c r="R26" s="90" t="n">
        <v>6</v>
      </c>
      <c r="S26" s="90" t="n">
        <v>12</v>
      </c>
      <c r="T26" s="90" t="n">
        <v>10</v>
      </c>
      <c r="U26" s="90" t="n">
        <v>12</v>
      </c>
      <c r="V26" s="90" t="n">
        <v>17</v>
      </c>
      <c r="W26" s="90" t="n">
        <v>17</v>
      </c>
      <c r="X26" s="90" t="n">
        <v>17</v>
      </c>
      <c r="Y26" s="100" t="n">
        <f aca="false">AVERAGE(R26:X26)</f>
        <v>13</v>
      </c>
      <c r="Z26" s="100" t="n">
        <f aca="false">MAX(Y26,G26)</f>
        <v>13</v>
      </c>
      <c r="AA26" s="100" t="n">
        <f aca="false">M26/Z26</f>
        <v>0</v>
      </c>
      <c r="AB26" s="100" t="n">
        <f aca="false">ROUNDUP((Z26*2)-M26,0)</f>
        <v>26</v>
      </c>
      <c r="AC26" s="101"/>
    </row>
    <row r="27" customFormat="false" ht="12.75" hidden="false" customHeight="false" outlineLevel="0" collapsed="false">
      <c r="A27" s="90" t="n">
        <v>72</v>
      </c>
      <c r="B27" s="104"/>
      <c r="C27" s="104"/>
      <c r="D27" s="134"/>
      <c r="E27" s="95"/>
      <c r="F27" s="135"/>
      <c r="G27" s="135" t="n">
        <v>0</v>
      </c>
      <c r="H27" s="95" t="s">
        <v>96</v>
      </c>
      <c r="I27" s="95"/>
      <c r="J27" s="95"/>
      <c r="K27" s="95"/>
      <c r="L27" s="95"/>
      <c r="M27" s="95"/>
      <c r="N27" s="96"/>
      <c r="O27" s="97"/>
      <c r="P27" s="97"/>
      <c r="Q27" s="98"/>
      <c r="R27" s="90"/>
      <c r="S27" s="90"/>
      <c r="T27" s="90"/>
      <c r="U27" s="90"/>
      <c r="V27" s="90"/>
      <c r="W27" s="90"/>
      <c r="X27" s="90"/>
      <c r="Y27" s="100"/>
      <c r="Z27" s="100"/>
      <c r="AA27" s="100"/>
      <c r="AB27" s="100" t="n">
        <v>3</v>
      </c>
      <c r="AC27" s="101"/>
    </row>
    <row r="28" customFormat="false" ht="25.5" hidden="false" customHeight="false" outlineLevel="0" collapsed="false">
      <c r="A28" s="90" t="n">
        <v>73</v>
      </c>
      <c r="B28" s="104" t="s">
        <v>140</v>
      </c>
      <c r="C28" s="104" t="s">
        <v>140</v>
      </c>
      <c r="D28" s="134" t="s">
        <v>141</v>
      </c>
      <c r="E28" s="95"/>
      <c r="F28" s="135" t="n">
        <v>19.2</v>
      </c>
      <c r="G28" s="135" t="n">
        <v>1.6</v>
      </c>
      <c r="H28" s="95" t="s">
        <v>120</v>
      </c>
      <c r="I28" s="95" t="s">
        <v>142</v>
      </c>
      <c r="J28" s="95"/>
      <c r="K28" s="95" t="n">
        <v>6</v>
      </c>
      <c r="L28" s="95" t="n">
        <v>3</v>
      </c>
      <c r="M28" s="95" t="n">
        <v>3</v>
      </c>
      <c r="N28" s="96" t="n">
        <v>0.5</v>
      </c>
      <c r="O28" s="97"/>
      <c r="P28" s="97"/>
      <c r="Q28" s="98"/>
      <c r="R28" s="90" t="n">
        <v>0</v>
      </c>
      <c r="S28" s="90" t="n">
        <v>0</v>
      </c>
      <c r="T28" s="90" t="n">
        <v>0</v>
      </c>
      <c r="U28" s="90" t="n">
        <v>0</v>
      </c>
      <c r="V28" s="90" t="n">
        <v>0</v>
      </c>
      <c r="W28" s="90" t="n">
        <v>1</v>
      </c>
      <c r="X28" s="90" t="n">
        <v>1</v>
      </c>
      <c r="Y28" s="100" t="n">
        <f aca="false">AVERAGE(R28:X28)</f>
        <v>0.285714285714286</v>
      </c>
      <c r="Z28" s="100" t="n">
        <f aca="false">MAX(Y28,G28)</f>
        <v>1.6</v>
      </c>
      <c r="AA28" s="100" t="n">
        <f aca="false">M28/Z28</f>
        <v>1.875</v>
      </c>
      <c r="AB28" s="100" t="n">
        <f aca="false">ROUNDUP((Z28*2)-M28,0)</f>
        <v>1</v>
      </c>
      <c r="AC28" s="101"/>
    </row>
    <row r="29" customFormat="false" ht="12.75" hidden="false" customHeight="false" outlineLevel="0" collapsed="false">
      <c r="A29" s="90" t="n">
        <v>74</v>
      </c>
      <c r="B29" s="104" t="s">
        <v>143</v>
      </c>
      <c r="C29" s="104" t="s">
        <v>143</v>
      </c>
      <c r="D29" s="134" t="s">
        <v>144</v>
      </c>
      <c r="E29" s="95"/>
      <c r="F29" s="135" t="n">
        <v>120</v>
      </c>
      <c r="G29" s="135" t="n">
        <v>10</v>
      </c>
      <c r="H29" s="95" t="s">
        <v>96</v>
      </c>
      <c r="I29" s="95"/>
      <c r="J29" s="95"/>
      <c r="K29" s="95"/>
      <c r="L29" s="95"/>
      <c r="M29" s="95" t="n">
        <v>0</v>
      </c>
      <c r="N29" s="96"/>
      <c r="O29" s="97"/>
      <c r="P29" s="97"/>
      <c r="Q29" s="98"/>
      <c r="R29" s="90" t="n">
        <v>0</v>
      </c>
      <c r="S29" s="90" t="n">
        <v>0</v>
      </c>
      <c r="T29" s="90" t="n">
        <v>0</v>
      </c>
      <c r="U29" s="90" t="n">
        <v>0</v>
      </c>
      <c r="V29" s="90" t="n">
        <v>0</v>
      </c>
      <c r="W29" s="90" t="n">
        <v>0</v>
      </c>
      <c r="X29" s="90" t="n">
        <v>0</v>
      </c>
      <c r="Y29" s="100" t="n">
        <f aca="false">AVERAGE(R29:X29)</f>
        <v>0</v>
      </c>
      <c r="Z29" s="100" t="n">
        <f aca="false">MAX(Y29,G29)</f>
        <v>10</v>
      </c>
      <c r="AA29" s="100" t="n">
        <f aca="false">M29/Z29</f>
        <v>0</v>
      </c>
      <c r="AB29" s="100" t="n">
        <f aca="false">ROUNDUP((Z29*2)-M29,0)</f>
        <v>20</v>
      </c>
      <c r="AC29" s="121" t="s">
        <v>145</v>
      </c>
    </row>
  </sheetData>
  <mergeCells count="28">
    <mergeCell ref="A1:A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Q3:Q29">
    <cfRule type="cellIs" priority="2" operator="lessThan" aboveAverage="0" equalAverage="0" bottom="0" percent="0" rank="0" text="" dxfId="0">
      <formula>6</formula>
    </cfRule>
  </conditionalFormatting>
  <conditionalFormatting sqref="N3:N29">
    <cfRule type="cellIs" priority="3" operator="greaterThan" aboveAverage="0" equalAverage="0" bottom="0" percent="0" rank="0" text="" dxfId="1">
      <formula>0.8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Kowal</dc:creator>
  <dc:description/>
  <dc:language>pl-PL</dc:language>
  <cp:lastModifiedBy/>
  <cp:lastPrinted>2023-02-17T13:32:19Z</cp:lastPrinted>
  <dcterms:modified xsi:type="dcterms:W3CDTF">2023-03-02T13:03:05Z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